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 tabRatio="934" firstSheet="1" activeTab="13"/>
  </bookViews>
  <sheets>
    <sheet name="01.03.2014" sheetId="2" r:id="rId1"/>
    <sheet name="01.04.2014" sheetId="1" r:id="rId2"/>
    <sheet name="01.05.2014" sheetId="3" r:id="rId3"/>
    <sheet name="01.06.2014" sheetId="5" r:id="rId4"/>
    <sheet name="01.07.2014" sheetId="6" r:id="rId5"/>
    <sheet name="01.08.2014" sheetId="7" r:id="rId6"/>
    <sheet name="01.09.2014" sheetId="8" r:id="rId7"/>
    <sheet name="01.10.2014" sheetId="9" r:id="rId8"/>
    <sheet name="01.11.2014" sheetId="10" r:id="rId9"/>
    <sheet name="01.12.2014" sheetId="12" r:id="rId10"/>
    <sheet name="01.01.2015" sheetId="13" r:id="rId11"/>
    <sheet name="01.02.2015" sheetId="14" r:id="rId12"/>
    <sheet name="01.04.2015 " sheetId="15" r:id="rId13"/>
    <sheet name="01.10.2015" sheetId="19" r:id="rId14"/>
  </sheets>
  <definedNames>
    <definedName name="_xlnm._FilterDatabase" localSheetId="11" hidden="1">'01.02.2015'!$D$4:$D$29</definedName>
    <definedName name="_xlnm._FilterDatabase" localSheetId="12" hidden="1">'01.04.2015 '!$C$4:$C$29</definedName>
    <definedName name="_xlnm.Print_Area" localSheetId="13">'01.10.2015'!$A$1:$G$29</definedName>
  </definedNames>
  <calcPr calcId="145621"/>
</workbook>
</file>

<file path=xl/calcChain.xml><?xml version="1.0" encoding="utf-8"?>
<calcChain xmlns="http://schemas.openxmlformats.org/spreadsheetml/2006/main">
  <c r="G5" i="19" l="1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4" i="19"/>
  <c r="E29" i="19"/>
  <c r="F29" i="19" l="1"/>
  <c r="D29" i="19"/>
  <c r="C29" i="19"/>
  <c r="B29" i="19"/>
  <c r="G29" i="19" s="1"/>
  <c r="D29" i="15" l="1"/>
  <c r="C29" i="15"/>
  <c r="B29" i="15" l="1"/>
  <c r="G5" i="15" l="1"/>
  <c r="H5" i="15" s="1"/>
  <c r="G6" i="15"/>
  <c r="H6" i="15" s="1"/>
  <c r="G7" i="15"/>
  <c r="H7" i="15" s="1"/>
  <c r="G8" i="15"/>
  <c r="H8" i="15" s="1"/>
  <c r="G9" i="15"/>
  <c r="H9" i="15" s="1"/>
  <c r="G10" i="15"/>
  <c r="H10" i="15" s="1"/>
  <c r="G11" i="15"/>
  <c r="H11" i="15" s="1"/>
  <c r="G12" i="15"/>
  <c r="H12" i="15" s="1"/>
  <c r="G13" i="15"/>
  <c r="H13" i="15" s="1"/>
  <c r="G14" i="15"/>
  <c r="H14" i="15" s="1"/>
  <c r="G15" i="15"/>
  <c r="H15" i="15" s="1"/>
  <c r="G16" i="15"/>
  <c r="H16" i="15" s="1"/>
  <c r="G17" i="15"/>
  <c r="H17" i="15" s="1"/>
  <c r="G18" i="15"/>
  <c r="H18" i="15" s="1"/>
  <c r="G19" i="15"/>
  <c r="H19" i="15" s="1"/>
  <c r="G20" i="15"/>
  <c r="H20" i="15" s="1"/>
  <c r="G21" i="15"/>
  <c r="H21" i="15" s="1"/>
  <c r="G22" i="15"/>
  <c r="H22" i="15" s="1"/>
  <c r="G23" i="15"/>
  <c r="H23" i="15" s="1"/>
  <c r="G24" i="15"/>
  <c r="H24" i="15" s="1"/>
  <c r="G25" i="15"/>
  <c r="H25" i="15" s="1"/>
  <c r="G26" i="15"/>
  <c r="H26" i="15" s="1"/>
  <c r="G27" i="15"/>
  <c r="H27" i="15" s="1"/>
  <c r="G28" i="15"/>
  <c r="H28" i="15" s="1"/>
  <c r="G4" i="15"/>
  <c r="H4" i="15" s="1"/>
  <c r="F29" i="15"/>
  <c r="G29" i="15" s="1"/>
  <c r="H29" i="15" s="1"/>
  <c r="C29" i="14" l="1"/>
  <c r="B29" i="14"/>
  <c r="H5" i="14"/>
  <c r="I5" i="14" s="1"/>
  <c r="H6" i="14"/>
  <c r="I6" i="14" s="1"/>
  <c r="H7" i="14"/>
  <c r="I7" i="14" s="1"/>
  <c r="H8" i="14"/>
  <c r="I8" i="14" s="1"/>
  <c r="H9" i="14"/>
  <c r="I9" i="14" s="1"/>
  <c r="H10" i="14"/>
  <c r="I10" i="14" s="1"/>
  <c r="H11" i="14"/>
  <c r="I11" i="14" s="1"/>
  <c r="H12" i="14"/>
  <c r="I12" i="14" s="1"/>
  <c r="H13" i="14"/>
  <c r="I13" i="14" s="1"/>
  <c r="H14" i="14"/>
  <c r="I14" i="14" s="1"/>
  <c r="H15" i="14"/>
  <c r="I15" i="14" s="1"/>
  <c r="H16" i="14"/>
  <c r="I16" i="14" s="1"/>
  <c r="H17" i="14"/>
  <c r="I17" i="14" s="1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4" i="14"/>
  <c r="I4" i="14" s="1"/>
  <c r="E29" i="14" l="1"/>
  <c r="F29" i="14" l="1"/>
  <c r="D29" i="14"/>
  <c r="G29" i="14"/>
  <c r="H29" i="14" s="1"/>
  <c r="I29" i="14" l="1"/>
  <c r="F28" i="13"/>
  <c r="D28" i="13" l="1"/>
  <c r="D25" i="13"/>
  <c r="D9" i="13"/>
  <c r="D8" i="13"/>
  <c r="D6" i="13"/>
  <c r="E30" i="13"/>
  <c r="C30" i="13"/>
  <c r="B30" i="13"/>
  <c r="F29" i="13"/>
  <c r="D29" i="13"/>
  <c r="F27" i="13"/>
  <c r="D27" i="13"/>
  <c r="F26" i="13"/>
  <c r="D26" i="13"/>
  <c r="F25" i="13"/>
  <c r="F24" i="13"/>
  <c r="D24" i="13"/>
  <c r="F22" i="13"/>
  <c r="F20" i="13"/>
  <c r="D20" i="13"/>
  <c r="F19" i="13"/>
  <c r="F17" i="13"/>
  <c r="D17" i="13"/>
  <c r="F16" i="13"/>
  <c r="F11" i="13"/>
  <c r="D11" i="13"/>
  <c r="F10" i="13"/>
  <c r="D10" i="13"/>
  <c r="F9" i="13"/>
  <c r="F8" i="13"/>
  <c r="F6" i="13"/>
  <c r="F5" i="13"/>
  <c r="D5" i="13"/>
  <c r="D30" i="13" l="1"/>
  <c r="F30" i="13"/>
  <c r="E29" i="12"/>
  <c r="D8" i="12"/>
  <c r="F28" i="12" l="1"/>
  <c r="F27" i="12"/>
  <c r="F26" i="12"/>
  <c r="F25" i="12"/>
  <c r="F24" i="12"/>
  <c r="F22" i="12"/>
  <c r="F20" i="12"/>
  <c r="F19" i="12"/>
  <c r="F17" i="12"/>
  <c r="F16" i="12"/>
  <c r="F11" i="12"/>
  <c r="F10" i="12"/>
  <c r="F9" i="12"/>
  <c r="F8" i="12"/>
  <c r="F6" i="12"/>
  <c r="F5" i="12"/>
  <c r="F29" i="12" l="1"/>
  <c r="D27" i="12"/>
  <c r="C29" i="12" l="1"/>
  <c r="B29" i="12"/>
  <c r="D28" i="12"/>
  <c r="D26" i="12"/>
  <c r="D24" i="12"/>
  <c r="D20" i="12"/>
  <c r="D17" i="12"/>
  <c r="D11" i="12"/>
  <c r="D10" i="12"/>
  <c r="D6" i="12"/>
  <c r="D5" i="12"/>
  <c r="D29" i="12" l="1"/>
  <c r="C27" i="10"/>
  <c r="B27" i="10"/>
  <c r="F26" i="10"/>
  <c r="D26" i="10"/>
  <c r="F25" i="10"/>
  <c r="D25" i="10"/>
  <c r="F23" i="10"/>
  <c r="D23" i="10"/>
  <c r="F21" i="10"/>
  <c r="F20" i="10"/>
  <c r="F19" i="10"/>
  <c r="D19" i="10"/>
  <c r="F18" i="10"/>
  <c r="F16" i="10"/>
  <c r="D16" i="10"/>
  <c r="F11" i="10"/>
  <c r="D11" i="10"/>
  <c r="F10" i="10"/>
  <c r="D10" i="10"/>
  <c r="F8" i="10"/>
  <c r="F6" i="10"/>
  <c r="D6" i="10"/>
  <c r="F5" i="10"/>
  <c r="D5" i="10"/>
  <c r="D27" i="10" l="1"/>
  <c r="F27" i="10"/>
  <c r="F18" i="9"/>
  <c r="F23" i="9"/>
  <c r="F21" i="9"/>
  <c r="F20" i="9"/>
  <c r="F19" i="9"/>
  <c r="F16" i="9"/>
  <c r="F10" i="9"/>
  <c r="F11" i="9"/>
  <c r="F26" i="9"/>
  <c r="F25" i="9"/>
  <c r="F8" i="9"/>
  <c r="F6" i="9"/>
  <c r="F5" i="9"/>
  <c r="D26" i="9"/>
  <c r="D25" i="9"/>
  <c r="D23" i="9"/>
  <c r="D19" i="9"/>
  <c r="D16" i="9"/>
  <c r="D10" i="9"/>
  <c r="D11" i="9"/>
  <c r="D6" i="9"/>
  <c r="D5" i="9"/>
  <c r="C27" i="9"/>
  <c r="F27" i="9" s="1"/>
  <c r="B27" i="9" l="1"/>
  <c r="D27" i="9" s="1"/>
  <c r="D8" i="8" l="1"/>
  <c r="D26" i="8" l="1"/>
  <c r="C28" i="8" l="1"/>
  <c r="B28" i="8"/>
  <c r="D27" i="8"/>
  <c r="D25" i="8"/>
  <c r="D23" i="8"/>
  <c r="D22" i="8"/>
  <c r="D21" i="8"/>
  <c r="D19" i="8"/>
  <c r="D10" i="8"/>
  <c r="D9" i="8"/>
  <c r="D5" i="8"/>
  <c r="D4" i="8"/>
  <c r="D28" i="8" l="1"/>
  <c r="D10" i="7"/>
  <c r="C28" i="7"/>
  <c r="B28" i="7"/>
  <c r="D28" i="7" l="1"/>
  <c r="D23" i="7"/>
  <c r="D19" i="7"/>
  <c r="D21" i="7"/>
  <c r="D22" i="7"/>
  <c r="D25" i="7"/>
  <c r="D9" i="7" l="1"/>
  <c r="D27" i="7"/>
  <c r="D6" i="7"/>
  <c r="D5" i="7"/>
  <c r="E22" i="6" l="1"/>
  <c r="E21" i="6"/>
  <c r="E19" i="6"/>
  <c r="E23" i="6"/>
  <c r="E25" i="6"/>
  <c r="E26" i="6"/>
  <c r="E27" i="6"/>
  <c r="E15" i="6"/>
  <c r="E10" i="6"/>
  <c r="E9" i="6"/>
  <c r="E8" i="6"/>
  <c r="E6" i="6"/>
  <c r="E5" i="6"/>
  <c r="C28" i="6" l="1"/>
  <c r="B28" i="6"/>
  <c r="E28" i="6" s="1"/>
  <c r="C28" i="5" l="1"/>
  <c r="B28" i="5"/>
  <c r="D27" i="5"/>
  <c r="D26" i="5"/>
  <c r="D25" i="5"/>
  <c r="D23" i="5"/>
  <c r="D19" i="5"/>
  <c r="D15" i="5"/>
  <c r="D12" i="5"/>
  <c r="D8" i="5"/>
  <c r="D7" i="5"/>
  <c r="D5" i="5"/>
  <c r="D4" i="5"/>
  <c r="D28" i="5" l="1"/>
  <c r="D5" i="3"/>
  <c r="D23" i="3"/>
  <c r="C24" i="3"/>
  <c r="B24" i="3"/>
  <c r="D22" i="3"/>
  <c r="D21" i="3"/>
  <c r="D19" i="3"/>
  <c r="D16" i="3"/>
  <c r="D12" i="3"/>
  <c r="D9" i="3"/>
  <c r="D8" i="3"/>
  <c r="D7" i="3"/>
  <c r="D4" i="3"/>
  <c r="D24" i="3" l="1"/>
  <c r="D26" i="1"/>
  <c r="D25" i="1"/>
  <c r="D23" i="1"/>
  <c r="D20" i="1"/>
  <c r="D16" i="1"/>
  <c r="D13" i="1"/>
  <c r="D12" i="1"/>
  <c r="D8" i="1"/>
  <c r="D6" i="1"/>
  <c r="D5" i="1"/>
  <c r="D4" i="1"/>
  <c r="D29" i="1" l="1"/>
  <c r="C28" i="1"/>
  <c r="B28" i="1"/>
</calcChain>
</file>

<file path=xl/sharedStrings.xml><?xml version="1.0" encoding="utf-8"?>
<sst xmlns="http://schemas.openxmlformats.org/spreadsheetml/2006/main" count="519" uniqueCount="202">
  <si>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01.04.2014 р.</t>
  </si>
  <si>
    <t>Назва адміністративно-територіальної одиниці</t>
  </si>
  <si>
    <t>Кількість пацієнтів з МР ТБ, які перебувають на супроводі ТЧХУ під час амбулаторного лікування</t>
  </si>
  <si>
    <t>Коментар</t>
  </si>
  <si>
    <t>Абс. кількість</t>
  </si>
  <si>
    <t>Відсоток від потреби</t>
  </si>
  <si>
    <t>АР Крим</t>
  </si>
  <si>
    <t>відсутність за місцем проживання хворих регіонального відділення Червоного Хреста; відмови хворих.</t>
  </si>
  <si>
    <t>Вінницький</t>
  </si>
  <si>
    <t>Дніпропетровський</t>
  </si>
  <si>
    <t>відмова хворого від супроводу;</t>
  </si>
  <si>
    <t>недостатньо налагоджено роботу по взаємодії ТЧХУ та фтизіатричної служби.</t>
  </si>
  <si>
    <t>Донецький</t>
  </si>
  <si>
    <t>7 – відмова хворих від супроводу;</t>
  </si>
  <si>
    <t>3 – перервали лікування;</t>
  </si>
  <si>
    <t>2 – продовжують лікування в умовах стаціонару;</t>
  </si>
  <si>
    <t>4 – знято з програми лікування.</t>
  </si>
  <si>
    <t>Запорізький</t>
  </si>
  <si>
    <t>5 - відмова хворих від супроводу.</t>
  </si>
  <si>
    <t>Київський</t>
  </si>
  <si>
    <t>2 – відмова хворих від супроводу;</t>
  </si>
  <si>
    <t>1 – в місті нема представника ТЧХУ;</t>
  </si>
  <si>
    <t>1 – готується до передачі ТЧХУ</t>
  </si>
  <si>
    <t>Луганський</t>
  </si>
  <si>
    <t>1 - відмова хворого від супроводу;</t>
  </si>
  <si>
    <t xml:space="preserve">5 – відсутність представництва ТЧХУ </t>
  </si>
  <si>
    <t xml:space="preserve">1 - знятий з лікування </t>
  </si>
  <si>
    <t xml:space="preserve"> 2 - готуються до передачі ТЧХУ </t>
  </si>
  <si>
    <t>Львівський</t>
  </si>
  <si>
    <t>6 - перебувають санаторно-курортному лікуванні;</t>
  </si>
  <si>
    <t>9 - відмова хворих від супроводу</t>
  </si>
  <si>
    <t>Миколаївський</t>
  </si>
  <si>
    <t>Одеський</t>
  </si>
  <si>
    <t>1 - відсутність представництва ТЧХУ;</t>
  </si>
  <si>
    <t xml:space="preserve">3 - відмова пацієнтів </t>
  </si>
  <si>
    <t>Харківський</t>
  </si>
  <si>
    <t>Херсонський</t>
  </si>
  <si>
    <t>2 – відмова пацієнтів</t>
  </si>
  <si>
    <t>Чернігівський</t>
  </si>
  <si>
    <t>Всього</t>
  </si>
  <si>
    <t xml:space="preserve">Кількість пацієнтів з МР ТБ, які перебувають на амбулаторному лікуванні </t>
  </si>
  <si>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01.03.2014 р.</t>
  </si>
  <si>
    <t>15 – відмова хворих від супроводу;</t>
  </si>
  <si>
    <t>5 - відсутність представництва ТЧХУ;</t>
  </si>
  <si>
    <t>2 – продовжують лікування в ПФ в умовах стаціонару;</t>
  </si>
  <si>
    <t>6 – знято з програми лікування.</t>
  </si>
  <si>
    <t>8 – відсутність представництва ТЧХУ</t>
  </si>
  <si>
    <t>10 - відмова хворих від супроводу</t>
  </si>
  <si>
    <t>3 - відсутність представництва ТЧХУ;</t>
  </si>
  <si>
    <t xml:space="preserve">3 - відмова у співпраці з ТЧХУ </t>
  </si>
  <si>
    <t>2 - відмова хворих від супроводу.</t>
  </si>
  <si>
    <t>2 – отримують лікування в ДОТ - кабінеті</t>
  </si>
  <si>
    <t>1-відмова хворого від супроводу</t>
  </si>
  <si>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01.05.2014 р.</t>
  </si>
  <si>
    <t>7 - перебувають санаторно-курортному лікуванні;</t>
  </si>
  <si>
    <t>1 - відмова пацієнтів</t>
  </si>
  <si>
    <t>3 - відмова пацієнтів, 6 - перебувають на санаторному лікуванні</t>
  </si>
  <si>
    <t>4 - відмова хворого від супроводу;</t>
  </si>
  <si>
    <t xml:space="preserve">14 - відсутні представники ТЧХУ </t>
  </si>
  <si>
    <t>10 – відмова хворих від супроводу;</t>
  </si>
  <si>
    <t>5 – в місті нема представника ТЧХУ;</t>
  </si>
  <si>
    <t>4 – готується до передачі ТЧХУ</t>
  </si>
  <si>
    <r>
      <t>4</t>
    </r>
    <r>
      <rPr>
        <sz val="12"/>
        <color rgb="FFFF0000"/>
        <rFont val="Times New Roman"/>
        <family val="1"/>
        <charset val="204"/>
      </rPr>
      <t xml:space="preserve"> – відсутність представництва ТЧХУ</t>
    </r>
  </si>
  <si>
    <r>
      <t>1</t>
    </r>
    <r>
      <rPr>
        <sz val="12"/>
        <color rgb="FFFF0000"/>
        <rFont val="Times New Roman"/>
        <family val="1"/>
        <charset val="204"/>
      </rPr>
      <t xml:space="preserve"> - відсутність представництва ТЧХУ;</t>
    </r>
  </si>
  <si>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01.06.2014 р.</t>
  </si>
  <si>
    <t xml:space="preserve">1 – відмова хворих від супроводу; 9 - не передані тому, що отримують інтенсивну фазу лікування???? </t>
  </si>
  <si>
    <t>Кіровоградський</t>
  </si>
  <si>
    <t>Сумський</t>
  </si>
  <si>
    <t>3 - відмова пацієнтів,</t>
  </si>
  <si>
    <t>8 - відмова хворих від супроводу</t>
  </si>
  <si>
    <t xml:space="preserve">1- відмова пацієнта </t>
  </si>
  <si>
    <t>7 - продовжують інтенсивну фазу лікування та отримують соц.пакет за місцеві кошти</t>
  </si>
  <si>
    <t>3 – відсутність представництва ТЧХУ</t>
  </si>
  <si>
    <t xml:space="preserve">3 - відсутні представники ТЧХУ </t>
  </si>
  <si>
    <t>1 - просто не переданий фтизіатричною службою</t>
  </si>
  <si>
    <t>5 – готується до передачі ТЧХУ</t>
  </si>
  <si>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01.07.2014 р.</t>
  </si>
  <si>
    <t>3- готуються до передачі ТЧХУ</t>
  </si>
  <si>
    <t>1- лікар відмовився передавати на супровід</t>
  </si>
  <si>
    <t>3 - продовжують інтенсивну фазу лікування, 3- відмова пацієнтів</t>
  </si>
  <si>
    <t>2 - просто не переданий фтизіатричною службою</t>
  </si>
  <si>
    <t>8 – готується до передачі ТЧХУ</t>
  </si>
  <si>
    <t>1 – висока прихильність до лікування;</t>
  </si>
  <si>
    <t>2 - відмова пацієнтів,</t>
  </si>
  <si>
    <t>1- відмова хворого від супроводу;</t>
  </si>
  <si>
    <t>1 – місце знаходження невідоме</t>
  </si>
  <si>
    <t xml:space="preserve">7 -відмова ТЧХУ брати на супровід в інтенсивній фазі амбулаторного лікування </t>
  </si>
  <si>
    <t>1 - відсутність фахівців ТЧХУ</t>
  </si>
  <si>
    <t>16 - відмова хворих від супроводу</t>
  </si>
  <si>
    <t>Абс. кількість (за даними фтизіатричної служби)</t>
  </si>
  <si>
    <t>Абс. кількість (за данимиТЧХУ)</t>
  </si>
  <si>
    <t>Відсоток від потреби ( з урахуванням даних ТЧХУ)</t>
  </si>
  <si>
    <t xml:space="preserve">Коментар фтизіатричної служби </t>
  </si>
  <si>
    <t xml:space="preserve">8 - не передані тому, що отримують інтенсивну фазу лікування </t>
  </si>
  <si>
    <t>Додаток до листа  № _________від __________________</t>
  </si>
  <si>
    <t>1- тб служба не вважає за доцільне супровід</t>
  </si>
  <si>
    <t>3 - відмова пацієнтів, 2 - готуються до супровіоду</t>
  </si>
  <si>
    <t>1- відмова, 3 - інтенсивна фаза</t>
  </si>
  <si>
    <t>5- готуються до супроводу</t>
  </si>
  <si>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01.08.2014 р.</t>
  </si>
  <si>
    <t>12 - відмова від супроводу</t>
  </si>
  <si>
    <t>5- відмова пацієнтів</t>
  </si>
  <si>
    <t xml:space="preserve">1- відмова пацієнта, 7 -  не відома причина </t>
  </si>
  <si>
    <t>1 -відсутнє представництво ТЧХУ, 2 - відмова пацієнтів</t>
  </si>
  <si>
    <t>1- відсутнє представництво ТЧХУ, 1- готується до супроводу, 2 -місце знаходження не вфдоме, 2- відмова пацієнтів</t>
  </si>
  <si>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01.09.2014 р.</t>
  </si>
  <si>
    <t>4 - інтенсивна фаза</t>
  </si>
  <si>
    <t xml:space="preserve">Житомирський </t>
  </si>
  <si>
    <t>1 - відсутнє представництво ТЧХУ, 2 - відмова пацієнтів</t>
  </si>
  <si>
    <t xml:space="preserve">1- відмова пацієнта,                                     5-  не відома причина </t>
  </si>
  <si>
    <t>4- відсутнє представництво ТЧХУ,                 1- готується до супроводу,                          3- відмова пацієнтів</t>
  </si>
  <si>
    <t>5- готуються до супроводу,                    2 - відмова пацієнтів</t>
  </si>
  <si>
    <t>4 - розшукують пацієнтів,                               1 - підбирають кандидатуру фахівця ТЧХУ</t>
  </si>
  <si>
    <t>3 - відмова пацієнтів,                                    2 - готуються до супровіоду</t>
  </si>
  <si>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01.10.2014 р.</t>
  </si>
  <si>
    <t xml:space="preserve"> 1- готується до супроводу,                          6- відмова пацієнтів</t>
  </si>
  <si>
    <t>Хмельницький</t>
  </si>
  <si>
    <t>5 - відмова пацієнтів,                                    1 - готуються до супровіоду</t>
  </si>
  <si>
    <t>4- відмова пацієнтів</t>
  </si>
  <si>
    <t>Закарпатський</t>
  </si>
  <si>
    <t>2 - розшукують пацієнтів,                               1 - підбирають кандидатуру фахівця ТЧХУ</t>
  </si>
  <si>
    <t>3 - інтенсивна фаза</t>
  </si>
  <si>
    <t>8 - відмова від супроводу</t>
  </si>
  <si>
    <t>Полтавський</t>
  </si>
  <si>
    <t xml:space="preserve">1- відмова пацієнта,                                        5-  не відома причина </t>
  </si>
  <si>
    <t>4- готуються до супроводу,                             3 - відмова пацієнтів</t>
  </si>
  <si>
    <t xml:space="preserve">Абс. кількість </t>
  </si>
  <si>
    <t>Відсоток до кількості на паперових носіях</t>
  </si>
  <si>
    <t>Додаток до листа УЦКС від____________________ №______________</t>
  </si>
  <si>
    <t xml:space="preserve">Кількість пацієнтів з МР ТБ, які перебувають на медико-соціальному супроводі ТЧХУ (згідно з паперовими даними) </t>
  </si>
  <si>
    <t>Кількість пацієнтів з МР ТБ, які перебувають на медико-соціальному супроводі ТЧХУ (за даними Реєстру )</t>
  </si>
  <si>
    <t>Кількість пацієнтів з МР ТБ, які перебувають на амбулаторному лікуванні</t>
  </si>
  <si>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01.11.2014 р.</t>
  </si>
  <si>
    <t>3- відмова пацієнтів</t>
  </si>
  <si>
    <t>5 - відмова пацієнтів,                                    2 - готуються до супровіоду, 2 - медична недбалість</t>
  </si>
  <si>
    <t>2 -відмова від супроводу, 1 - відмова ТЧХУ</t>
  </si>
  <si>
    <t xml:space="preserve"> 1- готується до супроводу,                          2- відмова пацієнтів</t>
  </si>
  <si>
    <t>2- готуються до супроводу,                             3 - відмова пацієнтів</t>
  </si>
  <si>
    <t>4 - підтримка обласної соціальної програми</t>
  </si>
  <si>
    <t>4 - відмова від супроводу, 1 - розшукують пацієнта, 6 - готуються до супроводу</t>
  </si>
  <si>
    <t xml:space="preserve">3- відмова пацієнта,                                        5- готують до супроводу,  2- відмова ТЧХУ </t>
  </si>
  <si>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01.12.2014 р.</t>
  </si>
  <si>
    <t>1 - підбирають кандидатуру фахівця ТЧХУ</t>
  </si>
  <si>
    <t>1 - підтримка обласної соціальної програми</t>
  </si>
  <si>
    <t xml:space="preserve"> 2- готується до супроводу,                         4- відмова пацієнтів, 3 - не відбулася конверсія мокротиння, </t>
  </si>
  <si>
    <t>1- готуються до супроводу,                             2 - відмова пацієнтів</t>
  </si>
  <si>
    <t xml:space="preserve">4 - відмова від супроводу,  5- готуються до супроводу, </t>
  </si>
  <si>
    <t>Черкаський</t>
  </si>
  <si>
    <t>5 - відмова пацієнтів,                                    2 - готуються до супровіоду, 5 - медична недбалість, 3 - місце перебування пацієнтів не встановлено</t>
  </si>
  <si>
    <t>Кіровоград</t>
  </si>
  <si>
    <t>2- відмова пацієнта,                                        4- готують до супроводу,  1- відмова ТЧХУ, 2 - інші види  контрольованого лікування</t>
  </si>
  <si>
    <t xml:space="preserve">1- відмова лікаря </t>
  </si>
  <si>
    <t>Оперативна інформація про хід реалізації заходів з виконання проекту «Зниження захворюваності на туберкульоз в Україні шляхом розширення та покращення доступу до високоякісних послуг з профілактики та лікування туберкульозу» за фінансової підтримки Глобального фонду для боротьби зі СНІДом, туберкульозом та малярією за компонентом «туберкульоз» станом на 01.01.2015 р.</t>
  </si>
  <si>
    <t>м. Київ</t>
  </si>
  <si>
    <t>2 - підтримка обласної соціальної програми</t>
  </si>
  <si>
    <t xml:space="preserve"> 2– відмовилися від супроводу;
3– готуються до супроводу;
2 – тб. служба не вважає за доцільне супровід.
</t>
  </si>
  <si>
    <t xml:space="preserve">                                                   2 - відмова пацієнтів</t>
  </si>
  <si>
    <t xml:space="preserve">                                         3- відмова пацієнтів,</t>
  </si>
  <si>
    <t xml:space="preserve"> 
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</si>
  <si>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</si>
  <si>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</si>
  <si>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</si>
  <si>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</si>
  <si>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</si>
  <si>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</si>
  <si>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</si>
  <si>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</si>
  <si>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</si>
  <si>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</si>
  <si>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</si>
  <si>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</si>
  <si>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</si>
  <si>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</si>
  <si>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</si>
  <si>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</si>
  <si>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</si>
  <si>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</si>
  <si>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</si>
  <si>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</si>
  <si>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</si>
  <si>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</si>
  <si>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</si>
  <si>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</si>
  <si>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Область</t>
  </si>
  <si>
    <t>Кількість пацієнтів МРТБ, які перебувають на супроводі ТХЧУ</t>
  </si>
  <si>
    <t>із них, лікуються за кошти ГФ</t>
  </si>
  <si>
    <t>із них, лікуються за кошти ДБ</t>
  </si>
  <si>
    <t>Оперативна інформація про хід реалізації заходів з виконання проекту «Інвестиції заради впливу на епідемію туберкульозу та ВІЛ-інфекцію» за фінансової підтримки Глобального фонду для боротьби зі СНІДом, туберкульозом та малярією за участю ТЧХУ станом на 01.02.2015 р.</t>
  </si>
  <si>
    <t>Кількість пацієнтів, які лікуються за кошти ГФ, в фазі продовження (згідно оперативних даних)</t>
  </si>
  <si>
    <t>ВСЬОГО</t>
  </si>
  <si>
    <t>Перебувають на супроводі ТЧХУ (згідно даних Реєстру)</t>
  </si>
  <si>
    <t xml:space="preserve">                                           </t>
  </si>
  <si>
    <t>Встановлена Проектом квота на 2 місяці 2015 року</t>
  </si>
  <si>
    <t>Встановлена Проектом квота на 2015 рік</t>
  </si>
  <si>
    <t>%  від встановленої квоти на 2 місяці 2015 року</t>
  </si>
  <si>
    <t>Встановлена Проектом квота на 3 місяці 2015 року</t>
  </si>
  <si>
    <t>%  від встановленої квоти на 3 місяці 2015 року</t>
  </si>
  <si>
    <t>Оперативна інформація про хід реалізації заходів з виконання проекту «Інвестиції заради впливу на епідемію туберкульозу та ВІЛ-інфекцію» за фінансової підтримки Глобального фонду для боротьби зі СНІДом, туберкульозом та малярією за участю ТЧХУ станом на 01.04.2015 р.</t>
  </si>
  <si>
    <t xml:space="preserve"> </t>
  </si>
  <si>
    <t>Оперативна інформація про хід реалізації заходів з виконання проекту «Інвестиції заради впливу на епідемію туберкульозу та ВІЛ-інфекцію» за фінансової підтримки Глобального фонду для боротьби зі СНІДом, туберкульозом та малярією за участю ТЧХУ станом на 01.10.2015 р.</t>
  </si>
  <si>
    <t>Кількість пацієнтів, які лікуються за кошти ГФ</t>
  </si>
  <si>
    <t>Відсоток  набору  пацієнтів на супровід ТЧХУ від встановленої квоти на  2015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</si>
</sst>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0.0"/>
    <numFmt numFmtId="165" formatCode="_-* #,##0.0_₴_-;\-* #,##0.0_₴_-;_-* &quot;-&quot;??_₴_-;_-@_-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7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6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justify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justify" vertical="center" wrapText="1"/>
    </xf>
    <xf numFmtId="0" fontId="10" fillId="2" borderId="16" xfId="0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justify" vertical="center" wrapText="1"/>
    </xf>
    <xf numFmtId="0" fontId="9" fillId="2" borderId="16" xfId="0" applyFont="1" applyFill="1" applyBorder="1" applyAlignment="1">
      <alignment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3" borderId="16" xfId="0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164" fontId="9" fillId="2" borderId="18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165" fontId="16" fillId="0" borderId="16" xfId="1" applyNumberFormat="1" applyFont="1" applyBorder="1" applyAlignment="1">
      <alignment horizontal="center" vertical="center"/>
    </xf>
    <xf numFmtId="0" fontId="18" fillId="0" borderId="16" xfId="0" applyFont="1" applyBorder="1"/>
    <xf numFmtId="1" fontId="17" fillId="0" borderId="16" xfId="0" applyNumberFormat="1" applyFont="1" applyBorder="1" applyAlignment="1">
      <alignment horizontal="center" vertical="center"/>
    </xf>
    <xf numFmtId="165" fontId="17" fillId="0" borderId="16" xfId="1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165" fontId="16" fillId="0" borderId="16" xfId="1" applyNumberFormat="1" applyFont="1" applyBorder="1" applyAlignment="1">
      <alignment horizontal="center"/>
    </xf>
    <xf numFmtId="164" fontId="16" fillId="0" borderId="16" xfId="1" applyNumberFormat="1" applyFont="1" applyBorder="1" applyAlignment="1">
      <alignment horizontal="center"/>
    </xf>
    <xf numFmtId="165" fontId="17" fillId="0" borderId="16" xfId="1" applyNumberFormat="1" applyFont="1" applyBorder="1" applyAlignment="1">
      <alignment horizontal="center"/>
    </xf>
    <xf numFmtId="0" fontId="11" fillId="2" borderId="16" xfId="0" applyFont="1" applyFill="1" applyBorder="1" applyAlignment="1">
      <alignment vertical="center"/>
    </xf>
    <xf numFmtId="0" fontId="18" fillId="2" borderId="16" xfId="0" applyFont="1" applyFill="1" applyBorder="1"/>
    <xf numFmtId="0" fontId="0" fillId="2" borderId="0" xfId="0" applyFill="1"/>
    <xf numFmtId="164" fontId="17" fillId="0" borderId="16" xfId="1" applyNumberFormat="1" applyFont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 vertical="center"/>
    </xf>
    <xf numFmtId="0" fontId="0" fillId="0" borderId="0" xfId="0"/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2" borderId="16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9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9" fillId="3" borderId="16" xfId="0" applyFont="1" applyFill="1" applyBorder="1" applyAlignment="1">
      <alignment horizontal="center" vertical="center" wrapText="1"/>
    </xf>
    <xf numFmtId="1" fontId="9" fillId="2" borderId="18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justify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9" fillId="2" borderId="19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" fontId="9" fillId="2" borderId="19" xfId="0" applyNumberFormat="1" applyFont="1" applyFill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0" fillId="0" borderId="27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activeCell="C31" sqref="C31"/>
    </sheetView>
  </sheetViews>
  <sheetFormatPr defaultRowHeight="15" x14ac:dyDescent="0.25"/>
  <cols>
    <col min="1" max="1" width="22.42578125" customWidth="1"/>
    <col min="2" max="2" width="22" customWidth="1"/>
    <col min="3" max="3" width="26.28515625" customWidth="1"/>
    <col min="4" max="4" width="14.140625" customWidth="1"/>
    <col min="5" max="5" width="44.28515625" customWidth="1"/>
  </cols>
  <sheetData>
    <row r="1" spans="1:5" ht="45.75" customHeight="1" thickBot="1" x14ac:dyDescent="0.3">
      <c r="A1" s="159" t="s">
        <v>41</v>
      </c>
      <c r="B1" s="160"/>
      <c r="C1" s="160"/>
      <c r="D1" s="160"/>
      <c r="E1" s="160"/>
    </row>
    <row r="2" spans="1:5" ht="83.25" customHeight="1" thickBot="1" x14ac:dyDescent="0.3">
      <c r="A2" s="161" t="s">
        <v>1</v>
      </c>
      <c r="B2" s="161" t="s">
        <v>40</v>
      </c>
      <c r="C2" s="165" t="s">
        <v>2</v>
      </c>
      <c r="D2" s="166"/>
      <c r="E2" s="161" t="s">
        <v>3</v>
      </c>
    </row>
    <row r="3" spans="1:5" ht="32.25" thickBot="1" x14ac:dyDescent="0.3">
      <c r="A3" s="164"/>
      <c r="B3" s="162"/>
      <c r="C3" s="1" t="s">
        <v>4</v>
      </c>
      <c r="D3" s="1" t="s">
        <v>5</v>
      </c>
      <c r="E3" s="164"/>
    </row>
    <row r="4" spans="1:5" ht="64.5" customHeight="1" thickBot="1" x14ac:dyDescent="0.3">
      <c r="A4" s="11" t="s">
        <v>6</v>
      </c>
      <c r="B4" s="3">
        <v>36</v>
      </c>
      <c r="C4" s="3">
        <v>22</v>
      </c>
      <c r="D4" s="3">
        <v>61</v>
      </c>
      <c r="E4" s="4" t="s">
        <v>7</v>
      </c>
    </row>
    <row r="5" spans="1:5" ht="16.5" thickBot="1" x14ac:dyDescent="0.3">
      <c r="A5" s="11" t="s">
        <v>8</v>
      </c>
      <c r="B5" s="3">
        <v>1</v>
      </c>
      <c r="C5" s="3">
        <v>1</v>
      </c>
      <c r="D5" s="3">
        <v>100</v>
      </c>
      <c r="E5" s="3"/>
    </row>
    <row r="6" spans="1:5" ht="14.25" customHeight="1" x14ac:dyDescent="0.25">
      <c r="A6" s="157" t="s">
        <v>9</v>
      </c>
      <c r="B6" s="157">
        <v>81</v>
      </c>
      <c r="C6" s="157">
        <v>60</v>
      </c>
      <c r="D6" s="157">
        <v>74</v>
      </c>
      <c r="E6" s="5" t="s">
        <v>10</v>
      </c>
    </row>
    <row r="7" spans="1:5" ht="52.5" customHeight="1" thickBot="1" x14ac:dyDescent="0.3">
      <c r="A7" s="158"/>
      <c r="B7" s="158"/>
      <c r="C7" s="158"/>
      <c r="D7" s="158"/>
      <c r="E7" s="6" t="s">
        <v>11</v>
      </c>
    </row>
    <row r="8" spans="1:5" ht="17.25" customHeight="1" x14ac:dyDescent="0.25">
      <c r="A8" s="157" t="s">
        <v>12</v>
      </c>
      <c r="B8" s="157">
        <v>89</v>
      </c>
      <c r="C8" s="157">
        <v>58</v>
      </c>
      <c r="D8" s="157">
        <v>65</v>
      </c>
      <c r="E8" s="7" t="s">
        <v>42</v>
      </c>
    </row>
    <row r="9" spans="1:5" ht="20.25" customHeight="1" x14ac:dyDescent="0.25">
      <c r="A9" s="163"/>
      <c r="B9" s="163"/>
      <c r="C9" s="163"/>
      <c r="D9" s="163"/>
      <c r="E9" s="7" t="s">
        <v>14</v>
      </c>
    </row>
    <row r="10" spans="1:5" ht="26.25" customHeight="1" x14ac:dyDescent="0.25">
      <c r="A10" s="163"/>
      <c r="B10" s="163"/>
      <c r="C10" s="163"/>
      <c r="D10" s="163"/>
      <c r="E10" s="7" t="s">
        <v>43</v>
      </c>
    </row>
    <row r="11" spans="1:5" ht="37.5" customHeight="1" x14ac:dyDescent="0.25">
      <c r="A11" s="163"/>
      <c r="B11" s="163"/>
      <c r="C11" s="163"/>
      <c r="D11" s="163"/>
      <c r="E11" s="7" t="s">
        <v>44</v>
      </c>
    </row>
    <row r="12" spans="1:5" ht="19.5" customHeight="1" thickBot="1" x14ac:dyDescent="0.3">
      <c r="A12" s="158"/>
      <c r="B12" s="158"/>
      <c r="C12" s="158"/>
      <c r="D12" s="158"/>
      <c r="E12" s="4" t="s">
        <v>45</v>
      </c>
    </row>
    <row r="13" spans="1:5" ht="30" customHeight="1" thickBot="1" x14ac:dyDescent="0.3">
      <c r="A13" s="11" t="s">
        <v>17</v>
      </c>
      <c r="B13" s="3">
        <v>20</v>
      </c>
      <c r="C13" s="3">
        <v>15</v>
      </c>
      <c r="D13" s="3">
        <v>77.900000000000006</v>
      </c>
      <c r="E13" s="6" t="s">
        <v>18</v>
      </c>
    </row>
    <row r="14" spans="1:5" ht="15.75" x14ac:dyDescent="0.25">
      <c r="A14" s="157" t="s">
        <v>19</v>
      </c>
      <c r="B14" s="157">
        <v>18</v>
      </c>
      <c r="C14" s="157">
        <v>14</v>
      </c>
      <c r="D14" s="157">
        <v>77.8</v>
      </c>
      <c r="E14" s="7" t="s">
        <v>20</v>
      </c>
    </row>
    <row r="15" spans="1:5" ht="13.5" customHeight="1" x14ac:dyDescent="0.25">
      <c r="A15" s="163"/>
      <c r="B15" s="163"/>
      <c r="C15" s="163"/>
      <c r="D15" s="163"/>
      <c r="E15" s="7" t="s">
        <v>21</v>
      </c>
    </row>
    <row r="16" spans="1:5" ht="16.5" thickBot="1" x14ac:dyDescent="0.3">
      <c r="A16" s="158"/>
      <c r="B16" s="158"/>
      <c r="C16" s="158"/>
      <c r="D16" s="158"/>
      <c r="E16" s="4" t="s">
        <v>22</v>
      </c>
    </row>
    <row r="17" spans="1:5" ht="14.25" customHeight="1" x14ac:dyDescent="0.25">
      <c r="A17" s="157" t="s">
        <v>23</v>
      </c>
      <c r="B17" s="157">
        <v>53</v>
      </c>
      <c r="C17" s="157">
        <v>44</v>
      </c>
      <c r="D17" s="157">
        <v>83</v>
      </c>
      <c r="E17" s="7" t="s">
        <v>24</v>
      </c>
    </row>
    <row r="18" spans="1:5" ht="15" customHeight="1" thickBot="1" x14ac:dyDescent="0.3">
      <c r="A18" s="158"/>
      <c r="B18" s="158"/>
      <c r="C18" s="158"/>
      <c r="D18" s="158"/>
      <c r="E18" s="4" t="s">
        <v>46</v>
      </c>
    </row>
    <row r="19" spans="1:5" ht="29.25" customHeight="1" x14ac:dyDescent="0.25">
      <c r="A19" s="157" t="s">
        <v>28</v>
      </c>
      <c r="B19" s="157">
        <v>28</v>
      </c>
      <c r="C19" s="157">
        <v>12</v>
      </c>
      <c r="D19" s="157">
        <v>42.8</v>
      </c>
      <c r="E19" s="5" t="s">
        <v>29</v>
      </c>
    </row>
    <row r="20" spans="1:5" ht="23.25" customHeight="1" thickBot="1" x14ac:dyDescent="0.3">
      <c r="A20" s="158"/>
      <c r="B20" s="158"/>
      <c r="C20" s="158"/>
      <c r="D20" s="158"/>
      <c r="E20" s="6" t="s">
        <v>47</v>
      </c>
    </row>
    <row r="21" spans="1:5" ht="16.5" thickBot="1" x14ac:dyDescent="0.3">
      <c r="A21" s="11" t="s">
        <v>31</v>
      </c>
      <c r="B21" s="3">
        <v>24</v>
      </c>
      <c r="C21" s="3">
        <v>24</v>
      </c>
      <c r="D21" s="3">
        <v>100</v>
      </c>
      <c r="E21" s="3"/>
    </row>
    <row r="22" spans="1:5" ht="17.25" customHeight="1" x14ac:dyDescent="0.25">
      <c r="A22" s="157" t="s">
        <v>32</v>
      </c>
      <c r="B22" s="157">
        <v>69</v>
      </c>
      <c r="C22" s="157">
        <v>63</v>
      </c>
      <c r="D22" s="157">
        <v>91.3</v>
      </c>
      <c r="E22" s="7" t="s">
        <v>48</v>
      </c>
    </row>
    <row r="23" spans="1:5" ht="23.25" customHeight="1" thickBot="1" x14ac:dyDescent="0.3">
      <c r="A23" s="158"/>
      <c r="B23" s="158"/>
      <c r="C23" s="158"/>
      <c r="D23" s="158"/>
      <c r="E23" s="4" t="s">
        <v>49</v>
      </c>
    </row>
    <row r="24" spans="1:5" ht="27" customHeight="1" thickBot="1" x14ac:dyDescent="0.3">
      <c r="A24" s="11" t="s">
        <v>35</v>
      </c>
      <c r="B24" s="3">
        <v>33</v>
      </c>
      <c r="C24" s="3">
        <v>31</v>
      </c>
      <c r="D24" s="3">
        <v>94</v>
      </c>
      <c r="E24" s="6" t="s">
        <v>50</v>
      </c>
    </row>
    <row r="25" spans="1:5" ht="22.5" customHeight="1" thickBot="1" x14ac:dyDescent="0.3">
      <c r="A25" s="11" t="s">
        <v>36</v>
      </c>
      <c r="B25" s="3">
        <v>31</v>
      </c>
      <c r="C25" s="3">
        <v>29</v>
      </c>
      <c r="D25" s="3">
        <v>93.5</v>
      </c>
      <c r="E25" s="4" t="s">
        <v>51</v>
      </c>
    </row>
    <row r="26" spans="1:5" ht="15" customHeight="1" thickBot="1" x14ac:dyDescent="0.3">
      <c r="A26" s="11" t="s">
        <v>38</v>
      </c>
      <c r="B26" s="3">
        <v>4</v>
      </c>
      <c r="C26" s="3">
        <v>3</v>
      </c>
      <c r="D26" s="3">
        <v>75</v>
      </c>
      <c r="E26" s="6" t="s">
        <v>52</v>
      </c>
    </row>
    <row r="27" spans="1:5" ht="16.5" thickBot="1" x14ac:dyDescent="0.3">
      <c r="A27" s="8" t="s">
        <v>39</v>
      </c>
      <c r="B27" s="13">
        <v>487</v>
      </c>
      <c r="C27" s="13">
        <v>376</v>
      </c>
      <c r="D27" s="13">
        <v>79.599999999999994</v>
      </c>
      <c r="E27" s="10"/>
    </row>
  </sheetData>
  <mergeCells count="29">
    <mergeCell ref="A2:A3"/>
    <mergeCell ref="C2:D2"/>
    <mergeCell ref="E2:E3"/>
    <mergeCell ref="A6:A7"/>
    <mergeCell ref="B6:B7"/>
    <mergeCell ref="C6:C7"/>
    <mergeCell ref="D6:D7"/>
    <mergeCell ref="C8:C12"/>
    <mergeCell ref="D8:D12"/>
    <mergeCell ref="A14:A16"/>
    <mergeCell ref="B14:B16"/>
    <mergeCell ref="C14:C16"/>
    <mergeCell ref="D14:D16"/>
    <mergeCell ref="A22:A23"/>
    <mergeCell ref="B22:B23"/>
    <mergeCell ref="C22:C23"/>
    <mergeCell ref="D22:D23"/>
    <mergeCell ref="A1:E1"/>
    <mergeCell ref="B2:B3"/>
    <mergeCell ref="A17:A18"/>
    <mergeCell ref="B17:B18"/>
    <mergeCell ref="C17:C18"/>
    <mergeCell ref="D17:D18"/>
    <mergeCell ref="A19:A20"/>
    <mergeCell ref="B19:B20"/>
    <mergeCell ref="C19:C20"/>
    <mergeCell ref="D19:D20"/>
    <mergeCell ref="A8:A12"/>
    <mergeCell ref="B8:B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F5" sqref="F5"/>
    </sheetView>
  </sheetViews>
  <sheetFormatPr defaultRowHeight="15" x14ac:dyDescent="0.25"/>
  <cols>
    <col min="1" max="1" width="20.28515625" customWidth="1"/>
    <col min="2" max="2" width="21.85546875" customWidth="1"/>
    <col min="3" max="3" width="15.7109375" customWidth="1"/>
    <col min="4" max="4" width="18.140625" customWidth="1"/>
    <col min="5" max="5" width="16.5703125" customWidth="1"/>
    <col min="6" max="6" width="23.140625" customWidth="1"/>
    <col min="7" max="7" width="48.140625" customWidth="1"/>
  </cols>
  <sheetData>
    <row r="1" spans="1:7" ht="15.75" x14ac:dyDescent="0.25">
      <c r="E1" s="231" t="s">
        <v>128</v>
      </c>
      <c r="F1" s="232"/>
      <c r="G1" s="232"/>
    </row>
    <row r="2" spans="1:7" ht="54.75" customHeight="1" x14ac:dyDescent="0.25">
      <c r="A2" s="234" t="s">
        <v>141</v>
      </c>
      <c r="B2" s="207"/>
      <c r="C2" s="207"/>
      <c r="D2" s="207"/>
      <c r="E2" s="207"/>
      <c r="F2" s="207"/>
      <c r="G2" s="207"/>
    </row>
    <row r="3" spans="1:7" ht="61.5" customHeight="1" x14ac:dyDescent="0.25">
      <c r="A3" s="235" t="s">
        <v>1</v>
      </c>
      <c r="B3" s="210" t="s">
        <v>131</v>
      </c>
      <c r="C3" s="240" t="s">
        <v>129</v>
      </c>
      <c r="D3" s="242"/>
      <c r="E3" s="240" t="s">
        <v>130</v>
      </c>
      <c r="F3" s="241"/>
      <c r="G3" s="238" t="s">
        <v>92</v>
      </c>
    </row>
    <row r="4" spans="1:7" ht="36" customHeight="1" x14ac:dyDescent="0.25">
      <c r="A4" s="236"/>
      <c r="B4" s="237"/>
      <c r="C4" s="101" t="s">
        <v>126</v>
      </c>
      <c r="D4" s="106" t="s">
        <v>5</v>
      </c>
      <c r="E4" s="101" t="s">
        <v>4</v>
      </c>
      <c r="F4" s="101" t="s">
        <v>127</v>
      </c>
      <c r="G4" s="239"/>
    </row>
    <row r="5" spans="1:7" ht="45.75" customHeight="1" x14ac:dyDescent="0.25">
      <c r="A5" s="114" t="s">
        <v>8</v>
      </c>
      <c r="B5" s="98">
        <v>28</v>
      </c>
      <c r="C5" s="98">
        <v>13</v>
      </c>
      <c r="D5" s="111">
        <f>C5*100/B5</f>
        <v>46.428571428571431</v>
      </c>
      <c r="E5" s="84">
        <v>12</v>
      </c>
      <c r="F5" s="99">
        <f>E5*100/C5</f>
        <v>92.307692307692307</v>
      </c>
      <c r="G5" s="102" t="s">
        <v>148</v>
      </c>
    </row>
    <row r="6" spans="1:7" ht="15.75" x14ac:dyDescent="0.25">
      <c r="A6" s="224" t="s">
        <v>9</v>
      </c>
      <c r="B6" s="196">
        <v>89</v>
      </c>
      <c r="C6" s="196">
        <v>80</v>
      </c>
      <c r="D6" s="218">
        <f>C6*100/B6</f>
        <v>89.887640449438209</v>
      </c>
      <c r="E6" s="100"/>
      <c r="F6" s="222">
        <f>E7*100/C6</f>
        <v>62.5</v>
      </c>
      <c r="G6" s="194" t="s">
        <v>150</v>
      </c>
    </row>
    <row r="7" spans="1:7" ht="36.75" customHeight="1" x14ac:dyDescent="0.25">
      <c r="A7" s="224"/>
      <c r="B7" s="196"/>
      <c r="C7" s="196"/>
      <c r="D7" s="233"/>
      <c r="E7" s="107">
        <v>50</v>
      </c>
      <c r="F7" s="247"/>
      <c r="G7" s="195"/>
    </row>
    <row r="8" spans="1:7" ht="30" customHeight="1" x14ac:dyDescent="0.25">
      <c r="A8" s="114" t="s">
        <v>107</v>
      </c>
      <c r="B8" s="105">
        <v>26</v>
      </c>
      <c r="C8" s="105">
        <v>22</v>
      </c>
      <c r="D8" s="66">
        <f>C8*100/B8</f>
        <v>84.615384615384613</v>
      </c>
      <c r="E8" s="105">
        <v>22</v>
      </c>
      <c r="F8" s="66">
        <f>E8*100/C8</f>
        <v>100</v>
      </c>
      <c r="G8" s="67" t="s">
        <v>135</v>
      </c>
    </row>
    <row r="9" spans="1:7" ht="18" customHeight="1" x14ac:dyDescent="0.25">
      <c r="A9" s="114" t="s">
        <v>119</v>
      </c>
      <c r="B9" s="105">
        <v>2</v>
      </c>
      <c r="C9" s="105">
        <v>2</v>
      </c>
      <c r="D9" s="105">
        <v>100</v>
      </c>
      <c r="E9" s="105">
        <v>2</v>
      </c>
      <c r="F9" s="66">
        <f>E9*100/C9</f>
        <v>100</v>
      </c>
      <c r="G9" s="67"/>
    </row>
    <row r="10" spans="1:7" ht="50.25" customHeight="1" x14ac:dyDescent="0.25">
      <c r="A10" s="114" t="s">
        <v>17</v>
      </c>
      <c r="B10" s="98">
        <v>32</v>
      </c>
      <c r="C10" s="98">
        <v>31</v>
      </c>
      <c r="D10" s="104">
        <f>C10*100/B10</f>
        <v>96.875</v>
      </c>
      <c r="E10" s="98">
        <v>17</v>
      </c>
      <c r="F10" s="104">
        <f>E10*100/C10</f>
        <v>54.838709677419352</v>
      </c>
      <c r="G10" s="102" t="s">
        <v>143</v>
      </c>
    </row>
    <row r="11" spans="1:7" x14ac:dyDescent="0.25">
      <c r="A11" s="224" t="s">
        <v>19</v>
      </c>
      <c r="B11" s="196">
        <v>50</v>
      </c>
      <c r="C11" s="196">
        <v>41</v>
      </c>
      <c r="D11" s="222">
        <f>C11*100/B11</f>
        <v>82</v>
      </c>
      <c r="E11" s="198">
        <v>20</v>
      </c>
      <c r="F11" s="218">
        <f>E11*100/C11</f>
        <v>48.780487804878049</v>
      </c>
      <c r="G11" s="194" t="s">
        <v>144</v>
      </c>
    </row>
    <row r="12" spans="1:7" ht="24.75" customHeight="1" x14ac:dyDescent="0.25">
      <c r="A12" s="224"/>
      <c r="B12" s="196"/>
      <c r="C12" s="196"/>
      <c r="D12" s="248"/>
      <c r="E12" s="199"/>
      <c r="F12" s="230"/>
      <c r="G12" s="227"/>
    </row>
    <row r="13" spans="1:7" ht="3" customHeight="1" x14ac:dyDescent="0.25">
      <c r="A13" s="224"/>
      <c r="B13" s="196"/>
      <c r="C13" s="196"/>
      <c r="D13" s="199"/>
      <c r="E13" s="98"/>
      <c r="F13" s="230"/>
      <c r="G13" s="227"/>
    </row>
    <row r="14" spans="1:7" ht="1.5" hidden="1" customHeight="1" x14ac:dyDescent="0.25">
      <c r="A14" s="224"/>
      <c r="B14" s="196"/>
      <c r="C14" s="196"/>
      <c r="D14" s="98"/>
      <c r="E14" s="98"/>
      <c r="F14" s="230"/>
      <c r="G14" s="227"/>
    </row>
    <row r="15" spans="1:7" ht="15.75" hidden="1" customHeight="1" x14ac:dyDescent="0.25">
      <c r="A15" s="224"/>
      <c r="B15" s="196"/>
      <c r="C15" s="196"/>
      <c r="D15" s="98"/>
      <c r="E15" s="98"/>
      <c r="F15" s="228"/>
      <c r="G15" s="195"/>
    </row>
    <row r="16" spans="1:7" ht="15.75" customHeight="1" x14ac:dyDescent="0.25">
      <c r="A16" s="114" t="s">
        <v>149</v>
      </c>
      <c r="B16" s="112">
        <v>1</v>
      </c>
      <c r="C16" s="112">
        <v>1</v>
      </c>
      <c r="D16" s="113">
        <v>100</v>
      </c>
      <c r="E16" s="113">
        <v>1</v>
      </c>
      <c r="F16" s="115">
        <f>E16*100/C16</f>
        <v>100</v>
      </c>
      <c r="G16" s="116"/>
    </row>
    <row r="17" spans="1:7" ht="30" customHeight="1" x14ac:dyDescent="0.25">
      <c r="A17" s="224" t="s">
        <v>28</v>
      </c>
      <c r="B17" s="196">
        <v>39</v>
      </c>
      <c r="C17" s="196">
        <v>30</v>
      </c>
      <c r="D17" s="218">
        <f>C17*100/B17</f>
        <v>76.92307692307692</v>
      </c>
      <c r="E17" s="100">
        <v>11</v>
      </c>
      <c r="F17" s="218">
        <f>E17*100/C17</f>
        <v>36.666666666666664</v>
      </c>
      <c r="G17" s="202" t="s">
        <v>146</v>
      </c>
    </row>
    <row r="18" spans="1:7" ht="2.25" customHeight="1" x14ac:dyDescent="0.25">
      <c r="A18" s="224"/>
      <c r="B18" s="196"/>
      <c r="C18" s="196"/>
      <c r="D18" s="229"/>
      <c r="E18" s="107"/>
      <c r="F18" s="228"/>
      <c r="G18" s="203"/>
    </row>
    <row r="19" spans="1:7" ht="15.75" x14ac:dyDescent="0.25">
      <c r="A19" s="114" t="s">
        <v>31</v>
      </c>
      <c r="B19" s="98">
        <v>31</v>
      </c>
      <c r="C19" s="98">
        <v>31</v>
      </c>
      <c r="D19" s="98">
        <v>100</v>
      </c>
      <c r="E19" s="98">
        <v>31</v>
      </c>
      <c r="F19" s="104">
        <f>E19*100/C19</f>
        <v>100</v>
      </c>
      <c r="G19" s="102"/>
    </row>
    <row r="20" spans="1:7" ht="35.25" customHeight="1" x14ac:dyDescent="0.25">
      <c r="A20" s="114" t="s">
        <v>67</v>
      </c>
      <c r="B20" s="98">
        <v>28</v>
      </c>
      <c r="C20" s="98">
        <v>25</v>
      </c>
      <c r="D20" s="104">
        <f>C20*100/B20</f>
        <v>89.285714285714292</v>
      </c>
      <c r="E20" s="98">
        <v>20</v>
      </c>
      <c r="F20" s="104">
        <f>E20*100/C20</f>
        <v>80</v>
      </c>
      <c r="G20" s="102" t="s">
        <v>145</v>
      </c>
    </row>
    <row r="21" spans="1:7" ht="16.5" customHeight="1" x14ac:dyDescent="0.25">
      <c r="A21" s="114" t="s">
        <v>123</v>
      </c>
      <c r="B21" s="98">
        <v>12</v>
      </c>
      <c r="C21" s="98">
        <v>12</v>
      </c>
      <c r="D21" s="98">
        <v>100</v>
      </c>
      <c r="E21" s="98">
        <v>12</v>
      </c>
      <c r="F21" s="104">
        <v>100</v>
      </c>
      <c r="G21" s="103"/>
    </row>
    <row r="22" spans="1:7" ht="15.75" x14ac:dyDescent="0.25">
      <c r="A22" s="249" t="s">
        <v>32</v>
      </c>
      <c r="B22" s="196">
        <v>151</v>
      </c>
      <c r="C22" s="196">
        <v>151</v>
      </c>
      <c r="D22" s="100">
        <v>100</v>
      </c>
      <c r="E22" s="198">
        <v>87</v>
      </c>
      <c r="F22" s="218">
        <f>E22*100/C22</f>
        <v>57.615894039735096</v>
      </c>
      <c r="G22" s="194"/>
    </row>
    <row r="23" spans="1:7" ht="1.5" customHeight="1" x14ac:dyDescent="0.25">
      <c r="A23" s="250"/>
      <c r="B23" s="196"/>
      <c r="C23" s="196"/>
      <c r="D23" s="83"/>
      <c r="E23" s="251"/>
      <c r="F23" s="251"/>
      <c r="G23" s="195"/>
    </row>
    <row r="24" spans="1:7" ht="16.5" customHeight="1" x14ac:dyDescent="0.25">
      <c r="A24" s="114" t="s">
        <v>35</v>
      </c>
      <c r="B24" s="98">
        <v>42</v>
      </c>
      <c r="C24" s="98">
        <v>39</v>
      </c>
      <c r="D24" s="104">
        <f>C24*100/B24</f>
        <v>92.857142857142861</v>
      </c>
      <c r="E24" s="98">
        <v>32</v>
      </c>
      <c r="F24" s="104">
        <f>E24*100/C24</f>
        <v>82.051282051282058</v>
      </c>
      <c r="G24" s="102" t="s">
        <v>133</v>
      </c>
    </row>
    <row r="25" spans="1:7" ht="16.5" customHeight="1" x14ac:dyDescent="0.25">
      <c r="A25" s="114" t="s">
        <v>116</v>
      </c>
      <c r="B25" s="98">
        <v>7</v>
      </c>
      <c r="C25" s="98">
        <v>7</v>
      </c>
      <c r="D25" s="98">
        <v>100</v>
      </c>
      <c r="E25" s="98">
        <v>5</v>
      </c>
      <c r="F25" s="104">
        <f>E25*100/C25</f>
        <v>71.428571428571431</v>
      </c>
      <c r="G25" s="102"/>
    </row>
    <row r="26" spans="1:7" ht="16.5" customHeight="1" x14ac:dyDescent="0.25">
      <c r="A26" s="114" t="s">
        <v>36</v>
      </c>
      <c r="B26" s="98">
        <v>63</v>
      </c>
      <c r="C26" s="98">
        <v>62</v>
      </c>
      <c r="D26" s="104">
        <f>C26*100/B26</f>
        <v>98.412698412698418</v>
      </c>
      <c r="E26" s="98">
        <v>61</v>
      </c>
      <c r="F26" s="104">
        <f>E26*100/C26</f>
        <v>98.387096774193552</v>
      </c>
      <c r="G26" s="102" t="s">
        <v>142</v>
      </c>
    </row>
    <row r="27" spans="1:7" ht="16.5" customHeight="1" x14ac:dyDescent="0.25">
      <c r="A27" s="114" t="s">
        <v>147</v>
      </c>
      <c r="B27" s="108">
        <v>6</v>
      </c>
      <c r="C27" s="108">
        <v>6</v>
      </c>
      <c r="D27" s="109">
        <f t="shared" ref="D27" si="0">C27*100/B27</f>
        <v>100</v>
      </c>
      <c r="E27" s="108">
        <v>4</v>
      </c>
      <c r="F27" s="109">
        <f>E27*100/C27</f>
        <v>66.666666666666671</v>
      </c>
      <c r="G27" s="110"/>
    </row>
    <row r="28" spans="1:7" ht="27.75" customHeight="1" x14ac:dyDescent="0.25">
      <c r="A28" s="114" t="s">
        <v>38</v>
      </c>
      <c r="B28" s="98">
        <v>19</v>
      </c>
      <c r="C28" s="98">
        <v>18</v>
      </c>
      <c r="D28" s="104">
        <f>C28*100/B28</f>
        <v>94.736842105263165</v>
      </c>
      <c r="E28" s="98">
        <v>10</v>
      </c>
      <c r="F28" s="104">
        <f>E28*100/C28</f>
        <v>55.555555555555557</v>
      </c>
      <c r="G28" s="102" t="s">
        <v>151</v>
      </c>
    </row>
    <row r="29" spans="1:7" ht="15.75" x14ac:dyDescent="0.25">
      <c r="A29" s="69" t="s">
        <v>39</v>
      </c>
      <c r="B29" s="70">
        <f>SUM(B5:B28)</f>
        <v>626</v>
      </c>
      <c r="C29" s="70">
        <f>SUM(C5:C28)</f>
        <v>571</v>
      </c>
      <c r="D29" s="71">
        <f>AVERAGE(D5:D28)</f>
        <v>91.295415945722937</v>
      </c>
      <c r="E29" s="70">
        <f>SUM(E5:E28)</f>
        <v>397</v>
      </c>
      <c r="F29" s="71">
        <f>AVERAGE(F5:F28)</f>
        <v>76.870507233685942</v>
      </c>
      <c r="G29" s="70"/>
    </row>
  </sheetData>
  <mergeCells count="32">
    <mergeCell ref="G22:G23"/>
    <mergeCell ref="A17:A18"/>
    <mergeCell ref="B17:B18"/>
    <mergeCell ref="C17:C18"/>
    <mergeCell ref="D17:D18"/>
    <mergeCell ref="F17:F18"/>
    <mergeCell ref="G17:G18"/>
    <mergeCell ref="A22:A23"/>
    <mergeCell ref="B22:B23"/>
    <mergeCell ref="C22:C23"/>
    <mergeCell ref="E22:E23"/>
    <mergeCell ref="F22:F23"/>
    <mergeCell ref="G11:G15"/>
    <mergeCell ref="A6:A7"/>
    <mergeCell ref="B6:B7"/>
    <mergeCell ref="C6:C7"/>
    <mergeCell ref="D6:D7"/>
    <mergeCell ref="F6:F7"/>
    <mergeCell ref="G6:G7"/>
    <mergeCell ref="A11:A15"/>
    <mergeCell ref="B11:B15"/>
    <mergeCell ref="C11:C15"/>
    <mergeCell ref="F11:F15"/>
    <mergeCell ref="E11:E12"/>
    <mergeCell ref="D11:D13"/>
    <mergeCell ref="E1:G1"/>
    <mergeCell ref="A2:G2"/>
    <mergeCell ref="A3:A4"/>
    <mergeCell ref="B3:B4"/>
    <mergeCell ref="C3:D3"/>
    <mergeCell ref="E3:F3"/>
    <mergeCell ref="G3:G4"/>
  </mergeCells>
  <pageMargins left="0.7" right="0.7" top="0.75" bottom="0.75" header="0.3" footer="0.3"/>
  <pageSetup paperSize="9" scale="6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A2" sqref="A2:G2"/>
    </sheetView>
  </sheetViews>
  <sheetFormatPr defaultRowHeight="15" x14ac:dyDescent="0.25"/>
  <cols>
    <col min="1" max="1" width="20.28515625" customWidth="1"/>
    <col min="2" max="2" width="21.85546875" customWidth="1"/>
    <col min="3" max="3" width="15.7109375" customWidth="1"/>
    <col min="4" max="4" width="18.140625" customWidth="1"/>
    <col min="5" max="5" width="16.5703125" customWidth="1"/>
    <col min="6" max="6" width="23.140625" customWidth="1"/>
    <col min="7" max="7" width="48.140625" customWidth="1"/>
  </cols>
  <sheetData>
    <row r="1" spans="1:7" ht="15.75" x14ac:dyDescent="0.25">
      <c r="E1" s="231" t="s">
        <v>128</v>
      </c>
      <c r="F1" s="232"/>
      <c r="G1" s="232"/>
    </row>
    <row r="2" spans="1:7" ht="54.75" customHeight="1" x14ac:dyDescent="0.25">
      <c r="A2" s="234" t="s">
        <v>152</v>
      </c>
      <c r="B2" s="207"/>
      <c r="C2" s="207"/>
      <c r="D2" s="207"/>
      <c r="E2" s="207"/>
      <c r="F2" s="207"/>
      <c r="G2" s="207"/>
    </row>
    <row r="3" spans="1:7" ht="61.5" customHeight="1" x14ac:dyDescent="0.25">
      <c r="A3" s="235" t="s">
        <v>1</v>
      </c>
      <c r="B3" s="210" t="s">
        <v>131</v>
      </c>
      <c r="C3" s="240" t="s">
        <v>129</v>
      </c>
      <c r="D3" s="242"/>
      <c r="E3" s="240" t="s">
        <v>130</v>
      </c>
      <c r="F3" s="241"/>
      <c r="G3" s="238" t="s">
        <v>92</v>
      </c>
    </row>
    <row r="4" spans="1:7" ht="36" customHeight="1" x14ac:dyDescent="0.25">
      <c r="A4" s="236"/>
      <c r="B4" s="237"/>
      <c r="C4" s="123" t="s">
        <v>126</v>
      </c>
      <c r="D4" s="127" t="s">
        <v>5</v>
      </c>
      <c r="E4" s="123" t="s">
        <v>4</v>
      </c>
      <c r="F4" s="123" t="s">
        <v>127</v>
      </c>
      <c r="G4" s="239"/>
    </row>
    <row r="5" spans="1:7" ht="28.5" customHeight="1" x14ac:dyDescent="0.25">
      <c r="A5" s="129" t="s">
        <v>8</v>
      </c>
      <c r="B5" s="118">
        <v>17</v>
      </c>
      <c r="C5" s="118">
        <v>17</v>
      </c>
      <c r="D5" s="124">
        <f>C5*100/B5</f>
        <v>100</v>
      </c>
      <c r="E5" s="84">
        <v>14</v>
      </c>
      <c r="F5" s="122">
        <f>E5*100/C5</f>
        <v>82.352941176470594</v>
      </c>
      <c r="G5" s="121" t="s">
        <v>158</v>
      </c>
    </row>
    <row r="6" spans="1:7" ht="15.75" x14ac:dyDescent="0.25">
      <c r="A6" s="196" t="s">
        <v>9</v>
      </c>
      <c r="B6" s="196">
        <v>102</v>
      </c>
      <c r="C6" s="196">
        <v>87</v>
      </c>
      <c r="D6" s="218">
        <f t="shared" ref="D6" si="0">C6*100/B6</f>
        <v>85.294117647058826</v>
      </c>
      <c r="E6" s="120"/>
      <c r="F6" s="222">
        <f>E7*100/C6</f>
        <v>86.206896551724142</v>
      </c>
      <c r="G6" s="194" t="s">
        <v>150</v>
      </c>
    </row>
    <row r="7" spans="1:7" ht="36.75" customHeight="1" x14ac:dyDescent="0.25">
      <c r="A7" s="196"/>
      <c r="B7" s="196"/>
      <c r="C7" s="196"/>
      <c r="D7" s="199"/>
      <c r="E7" s="126">
        <v>75</v>
      </c>
      <c r="F7" s="247"/>
      <c r="G7" s="195"/>
    </row>
    <row r="8" spans="1:7" ht="15.75" customHeight="1" x14ac:dyDescent="0.25">
      <c r="A8" s="129" t="s">
        <v>107</v>
      </c>
      <c r="B8" s="125">
        <v>35</v>
      </c>
      <c r="C8" s="125">
        <v>35</v>
      </c>
      <c r="D8" s="66">
        <f>C8*100/B8</f>
        <v>100</v>
      </c>
      <c r="E8" s="125">
        <v>26</v>
      </c>
      <c r="F8" s="66">
        <f>E8*100/C8</f>
        <v>74.285714285714292</v>
      </c>
      <c r="G8" s="67"/>
    </row>
    <row r="9" spans="1:7" ht="18" customHeight="1" x14ac:dyDescent="0.25">
      <c r="A9" s="129" t="s">
        <v>119</v>
      </c>
      <c r="B9" s="125">
        <v>10</v>
      </c>
      <c r="C9" s="125">
        <v>10</v>
      </c>
      <c r="D9" s="66">
        <f>C9*100/B9</f>
        <v>100</v>
      </c>
      <c r="E9" s="125">
        <v>10</v>
      </c>
      <c r="F9" s="66">
        <f>E9*100/C9</f>
        <v>100</v>
      </c>
      <c r="G9" s="67"/>
    </row>
    <row r="10" spans="1:7" ht="14.25" customHeight="1" x14ac:dyDescent="0.25">
      <c r="A10" s="129" t="s">
        <v>17</v>
      </c>
      <c r="B10" s="118">
        <v>35</v>
      </c>
      <c r="C10" s="118">
        <v>33</v>
      </c>
      <c r="D10" s="119">
        <f>C10*100/B10</f>
        <v>94.285714285714292</v>
      </c>
      <c r="E10" s="118">
        <v>33</v>
      </c>
      <c r="F10" s="119">
        <f>E10*100/C10</f>
        <v>100</v>
      </c>
      <c r="G10" s="121" t="s">
        <v>154</v>
      </c>
    </row>
    <row r="11" spans="1:7" x14ac:dyDescent="0.25">
      <c r="A11" s="196" t="s">
        <v>19</v>
      </c>
      <c r="B11" s="196">
        <v>51</v>
      </c>
      <c r="C11" s="196">
        <v>48</v>
      </c>
      <c r="D11" s="222">
        <f>C11*100/B11</f>
        <v>94.117647058823536</v>
      </c>
      <c r="E11" s="198">
        <v>23</v>
      </c>
      <c r="F11" s="218">
        <f>E11*100/C11</f>
        <v>47.916666666666664</v>
      </c>
      <c r="G11" s="194" t="s">
        <v>157</v>
      </c>
    </row>
    <row r="12" spans="1:7" ht="23.25" customHeight="1" x14ac:dyDescent="0.25">
      <c r="A12" s="196"/>
      <c r="B12" s="196"/>
      <c r="C12" s="196"/>
      <c r="D12" s="248"/>
      <c r="E12" s="206"/>
      <c r="F12" s="230"/>
      <c r="G12" s="227"/>
    </row>
    <row r="13" spans="1:7" ht="3" hidden="1" customHeight="1" x14ac:dyDescent="0.25">
      <c r="A13" s="196"/>
      <c r="B13" s="196"/>
      <c r="C13" s="196"/>
      <c r="D13" s="199"/>
      <c r="E13" s="199"/>
      <c r="F13" s="230"/>
      <c r="G13" s="227"/>
    </row>
    <row r="14" spans="1:7" ht="1.5" hidden="1" customHeight="1" x14ac:dyDescent="0.25">
      <c r="A14" s="196"/>
      <c r="B14" s="196"/>
      <c r="C14" s="196"/>
      <c r="D14" s="118"/>
      <c r="E14" s="118"/>
      <c r="F14" s="230"/>
      <c r="G14" s="227"/>
    </row>
    <row r="15" spans="1:7" ht="15.75" hidden="1" customHeight="1" x14ac:dyDescent="0.25">
      <c r="A15" s="196"/>
      <c r="B15" s="196"/>
      <c r="C15" s="196"/>
      <c r="D15" s="118"/>
      <c r="E15" s="118"/>
      <c r="F15" s="228"/>
      <c r="G15" s="195"/>
    </row>
    <row r="16" spans="1:7" ht="15.75" customHeight="1" x14ac:dyDescent="0.25">
      <c r="A16" s="129" t="s">
        <v>149</v>
      </c>
      <c r="B16" s="118">
        <v>5</v>
      </c>
      <c r="C16" s="118">
        <v>5</v>
      </c>
      <c r="D16" s="120">
        <v>100</v>
      </c>
      <c r="E16" s="120">
        <v>5</v>
      </c>
      <c r="F16" s="115">
        <f>E16*100/C16</f>
        <v>100</v>
      </c>
      <c r="G16" s="116"/>
    </row>
    <row r="17" spans="1:7" ht="30" customHeight="1" x14ac:dyDescent="0.25">
      <c r="A17" s="196" t="s">
        <v>28</v>
      </c>
      <c r="B17" s="196">
        <v>43</v>
      </c>
      <c r="C17" s="196">
        <v>36</v>
      </c>
      <c r="D17" s="218">
        <f>C17*100/B17</f>
        <v>83.720930232558146</v>
      </c>
      <c r="E17" s="120">
        <v>16</v>
      </c>
      <c r="F17" s="218">
        <f>E17*100/C17</f>
        <v>44.444444444444443</v>
      </c>
      <c r="G17" s="202" t="s">
        <v>155</v>
      </c>
    </row>
    <row r="18" spans="1:7" ht="17.25" customHeight="1" x14ac:dyDescent="0.25">
      <c r="A18" s="196"/>
      <c r="B18" s="196"/>
      <c r="C18" s="196"/>
      <c r="D18" s="229"/>
      <c r="E18" s="126"/>
      <c r="F18" s="228"/>
      <c r="G18" s="203"/>
    </row>
    <row r="19" spans="1:7" ht="15.75" x14ac:dyDescent="0.25">
      <c r="A19" s="129" t="s">
        <v>31</v>
      </c>
      <c r="B19" s="118">
        <v>37</v>
      </c>
      <c r="C19" s="118">
        <v>37</v>
      </c>
      <c r="D19" s="118">
        <v>100</v>
      </c>
      <c r="E19" s="118">
        <v>37</v>
      </c>
      <c r="F19" s="119">
        <f>E19*100/C19</f>
        <v>100</v>
      </c>
      <c r="G19" s="121"/>
    </row>
    <row r="20" spans="1:7" ht="27.75" customHeight="1" x14ac:dyDescent="0.25">
      <c r="A20" s="129" t="s">
        <v>67</v>
      </c>
      <c r="B20" s="118">
        <v>33</v>
      </c>
      <c r="C20" s="118">
        <v>31</v>
      </c>
      <c r="D20" s="119">
        <f>C20*100/B20</f>
        <v>93.939393939393938</v>
      </c>
      <c r="E20" s="118">
        <v>21</v>
      </c>
      <c r="F20" s="119">
        <f>E20*100/C20</f>
        <v>67.741935483870961</v>
      </c>
      <c r="G20" s="121" t="s">
        <v>156</v>
      </c>
    </row>
    <row r="21" spans="1:7" ht="16.5" customHeight="1" x14ac:dyDescent="0.25">
      <c r="A21" s="129" t="s">
        <v>123</v>
      </c>
      <c r="B21" s="118">
        <v>14</v>
      </c>
      <c r="C21" s="118">
        <v>14</v>
      </c>
      <c r="D21" s="118">
        <v>100</v>
      </c>
      <c r="E21" s="118">
        <v>12</v>
      </c>
      <c r="F21" s="119">
        <v>100</v>
      </c>
      <c r="G21" s="117"/>
    </row>
    <row r="22" spans="1:7" ht="15.75" x14ac:dyDescent="0.25">
      <c r="A22" s="198" t="s">
        <v>32</v>
      </c>
      <c r="B22" s="196">
        <v>157</v>
      </c>
      <c r="C22" s="196">
        <v>151</v>
      </c>
      <c r="D22" s="120">
        <v>100</v>
      </c>
      <c r="E22" s="198">
        <v>79</v>
      </c>
      <c r="F22" s="218">
        <f>E22*100/C22</f>
        <v>52.317880794701985</v>
      </c>
      <c r="G22" s="194"/>
    </row>
    <row r="23" spans="1:7" ht="1.5" customHeight="1" x14ac:dyDescent="0.25">
      <c r="A23" s="252"/>
      <c r="B23" s="196"/>
      <c r="C23" s="196"/>
      <c r="D23" s="83"/>
      <c r="E23" s="251"/>
      <c r="F23" s="251"/>
      <c r="G23" s="195"/>
    </row>
    <row r="24" spans="1:7" ht="16.5" customHeight="1" x14ac:dyDescent="0.25">
      <c r="A24" s="129" t="s">
        <v>35</v>
      </c>
      <c r="B24" s="118">
        <v>42</v>
      </c>
      <c r="C24" s="118">
        <v>42</v>
      </c>
      <c r="D24" s="119">
        <f>C24*100/B24</f>
        <v>100</v>
      </c>
      <c r="E24" s="118">
        <v>39</v>
      </c>
      <c r="F24" s="119">
        <f t="shared" ref="F24:F29" si="1">E24*100/C24</f>
        <v>92.857142857142861</v>
      </c>
      <c r="G24" s="121"/>
    </row>
    <row r="25" spans="1:7" ht="16.5" customHeight="1" x14ac:dyDescent="0.3">
      <c r="A25" s="129" t="s">
        <v>116</v>
      </c>
      <c r="B25" s="118">
        <v>5</v>
      </c>
      <c r="C25" s="118">
        <v>5</v>
      </c>
      <c r="D25" s="128">
        <f>C25*100/B25</f>
        <v>100</v>
      </c>
      <c r="E25" s="118">
        <v>5</v>
      </c>
      <c r="F25" s="119">
        <f t="shared" si="1"/>
        <v>100</v>
      </c>
      <c r="G25" s="56"/>
    </row>
    <row r="26" spans="1:7" ht="16.5" customHeight="1" x14ac:dyDescent="0.25">
      <c r="A26" s="129" t="s">
        <v>36</v>
      </c>
      <c r="B26" s="118">
        <v>66</v>
      </c>
      <c r="C26" s="118">
        <v>66</v>
      </c>
      <c r="D26" s="119">
        <f>C26*100/B26</f>
        <v>100</v>
      </c>
      <c r="E26" s="118">
        <v>66</v>
      </c>
      <c r="F26" s="119">
        <f t="shared" si="1"/>
        <v>100</v>
      </c>
      <c r="G26" s="121"/>
    </row>
    <row r="27" spans="1:7" ht="16.5" customHeight="1" x14ac:dyDescent="0.25">
      <c r="A27" s="129" t="s">
        <v>147</v>
      </c>
      <c r="B27" s="118">
        <v>6</v>
      </c>
      <c r="C27" s="118">
        <v>6</v>
      </c>
      <c r="D27" s="119">
        <f t="shared" ref="D27:D28" si="2">C27*100/B27</f>
        <v>100</v>
      </c>
      <c r="E27" s="118">
        <v>6</v>
      </c>
      <c r="F27" s="119">
        <f t="shared" si="1"/>
        <v>100</v>
      </c>
      <c r="G27" s="121"/>
    </row>
    <row r="28" spans="1:7" ht="16.5" customHeight="1" x14ac:dyDescent="0.25">
      <c r="A28" s="129" t="s">
        <v>153</v>
      </c>
      <c r="B28" s="118">
        <v>3</v>
      </c>
      <c r="C28" s="118">
        <v>3</v>
      </c>
      <c r="D28" s="119">
        <f t="shared" si="2"/>
        <v>100</v>
      </c>
      <c r="E28" s="118">
        <v>3</v>
      </c>
      <c r="F28" s="119">
        <f t="shared" si="1"/>
        <v>100</v>
      </c>
      <c r="G28" s="121"/>
    </row>
    <row r="29" spans="1:7" ht="15.75" customHeight="1" x14ac:dyDescent="0.25">
      <c r="A29" s="129" t="s">
        <v>38</v>
      </c>
      <c r="B29" s="118">
        <v>21</v>
      </c>
      <c r="C29" s="118">
        <v>19</v>
      </c>
      <c r="D29" s="119">
        <f>C29*100/B29</f>
        <v>90.476190476190482</v>
      </c>
      <c r="E29" s="118">
        <v>7</v>
      </c>
      <c r="F29" s="119">
        <f t="shared" si="1"/>
        <v>36.842105263157897</v>
      </c>
      <c r="G29" s="121" t="s">
        <v>151</v>
      </c>
    </row>
    <row r="30" spans="1:7" ht="15.75" x14ac:dyDescent="0.25">
      <c r="A30" s="69" t="s">
        <v>39</v>
      </c>
      <c r="B30" s="70">
        <f>SUM(B5:B29)</f>
        <v>682</v>
      </c>
      <c r="C30" s="70">
        <f>SUM(C5:C29)</f>
        <v>645</v>
      </c>
      <c r="D30" s="71">
        <f>AVERAGE(D5:D29)</f>
        <v>96.768555202207736</v>
      </c>
      <c r="E30" s="70">
        <f>SUM(E5:E29)</f>
        <v>477</v>
      </c>
      <c r="F30" s="71">
        <f>AVERAGE(F5:F29)</f>
        <v>82.498095973549653</v>
      </c>
      <c r="G30" s="70"/>
    </row>
  </sheetData>
  <mergeCells count="32">
    <mergeCell ref="A22:A23"/>
    <mergeCell ref="B22:B23"/>
    <mergeCell ref="G6:G7"/>
    <mergeCell ref="E1:G1"/>
    <mergeCell ref="A2:G2"/>
    <mergeCell ref="A3:A4"/>
    <mergeCell ref="B3:B4"/>
    <mergeCell ref="C3:D3"/>
    <mergeCell ref="E3:F3"/>
    <mergeCell ref="G3:G4"/>
    <mergeCell ref="A6:A7"/>
    <mergeCell ref="B6:B7"/>
    <mergeCell ref="C6:C7"/>
    <mergeCell ref="D6:D7"/>
    <mergeCell ref="F6:F7"/>
    <mergeCell ref="A11:A15"/>
    <mergeCell ref="B11:B15"/>
    <mergeCell ref="C11:C15"/>
    <mergeCell ref="D11:D13"/>
    <mergeCell ref="F11:F15"/>
    <mergeCell ref="E11:E13"/>
    <mergeCell ref="A17:A18"/>
    <mergeCell ref="B17:B18"/>
    <mergeCell ref="C17:C18"/>
    <mergeCell ref="D17:D18"/>
    <mergeCell ref="F17:F18"/>
    <mergeCell ref="C22:C23"/>
    <mergeCell ref="E22:E23"/>
    <mergeCell ref="F22:F23"/>
    <mergeCell ref="G22:G23"/>
    <mergeCell ref="G11:G15"/>
    <mergeCell ref="G17:G18"/>
  </mergeCells>
  <pageMargins left="0.7" right="0.7" top="0.75" bottom="0.75" header="0.3" footer="0.3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11" zoomScale="70" zoomScaleNormal="70" workbookViewId="0">
      <selection activeCell="B2" sqref="B2:B3"/>
    </sheetView>
  </sheetViews>
  <sheetFormatPr defaultRowHeight="15" x14ac:dyDescent="0.25"/>
  <cols>
    <col min="1" max="1" width="21" customWidth="1"/>
    <col min="2" max="2" width="25.7109375" customWidth="1"/>
    <col min="3" max="3" width="18.7109375" customWidth="1"/>
    <col min="4" max="4" width="8" customWidth="1"/>
    <col min="5" max="5" width="16.140625" customWidth="1"/>
    <col min="6" max="6" width="17.140625" customWidth="1"/>
    <col min="7" max="7" width="19.28515625" customWidth="1"/>
    <col min="8" max="8" width="20" customWidth="1"/>
    <col min="9" max="9" width="18.28515625" customWidth="1"/>
  </cols>
  <sheetData>
    <row r="1" spans="1:16" ht="60" customHeight="1" x14ac:dyDescent="0.25">
      <c r="A1" s="254" t="s">
        <v>187</v>
      </c>
      <c r="B1" s="254"/>
      <c r="C1" s="254"/>
      <c r="D1" s="254"/>
      <c r="E1" s="254"/>
      <c r="F1" s="254"/>
      <c r="G1" s="254"/>
      <c r="H1" s="254"/>
      <c r="I1" s="254"/>
    </row>
    <row r="2" spans="1:16" ht="32.25" customHeight="1" x14ac:dyDescent="0.25">
      <c r="A2" s="261" t="s">
        <v>183</v>
      </c>
      <c r="B2" s="255" t="s">
        <v>188</v>
      </c>
      <c r="C2" s="255" t="s">
        <v>190</v>
      </c>
      <c r="D2" s="260" t="s">
        <v>184</v>
      </c>
      <c r="E2" s="260"/>
      <c r="F2" s="260"/>
      <c r="G2" s="255" t="s">
        <v>193</v>
      </c>
      <c r="H2" s="255" t="s">
        <v>192</v>
      </c>
      <c r="I2" s="257" t="s">
        <v>194</v>
      </c>
    </row>
    <row r="3" spans="1:16" ht="42.75" x14ac:dyDescent="0.25">
      <c r="A3" s="256"/>
      <c r="B3" s="259"/>
      <c r="C3" s="259"/>
      <c r="D3" s="141" t="s">
        <v>39</v>
      </c>
      <c r="E3" s="142" t="s">
        <v>185</v>
      </c>
      <c r="F3" s="142" t="s">
        <v>186</v>
      </c>
      <c r="G3" s="256"/>
      <c r="H3" s="262"/>
      <c r="I3" s="258"/>
      <c r="N3" s="253"/>
      <c r="O3" s="253"/>
      <c r="P3" s="253"/>
    </row>
    <row r="4" spans="1:16" ht="18.75" x14ac:dyDescent="0.25">
      <c r="A4" s="130" t="s">
        <v>159</v>
      </c>
      <c r="B4" s="131">
        <v>0</v>
      </c>
      <c r="C4" s="131">
        <v>14</v>
      </c>
      <c r="D4" s="134">
        <v>20</v>
      </c>
      <c r="E4" s="134">
        <v>20</v>
      </c>
      <c r="F4" s="134">
        <v>0</v>
      </c>
      <c r="G4" s="134">
        <v>168</v>
      </c>
      <c r="H4" s="136">
        <f>G4/6</f>
        <v>28</v>
      </c>
      <c r="I4" s="137">
        <f>D4*100/H4</f>
        <v>71.428571428571431</v>
      </c>
    </row>
    <row r="5" spans="1:16" ht="18.75" x14ac:dyDescent="0.25">
      <c r="A5" s="130" t="s">
        <v>160</v>
      </c>
      <c r="B5" s="131">
        <v>0</v>
      </c>
      <c r="C5" s="131">
        <v>0</v>
      </c>
      <c r="D5" s="134">
        <v>0</v>
      </c>
      <c r="E5" s="134">
        <v>0</v>
      </c>
      <c r="F5" s="134">
        <v>0</v>
      </c>
      <c r="G5" s="134">
        <v>80</v>
      </c>
      <c r="H5" s="136">
        <f t="shared" ref="H5:H29" si="0">G5/6</f>
        <v>13.333333333333334</v>
      </c>
      <c r="I5" s="137">
        <f t="shared" ref="I5:I29" si="1">D5*100/H5</f>
        <v>0</v>
      </c>
    </row>
    <row r="6" spans="1:16" ht="18.75" x14ac:dyDescent="0.25">
      <c r="A6" s="130" t="s">
        <v>161</v>
      </c>
      <c r="B6" s="131">
        <v>122</v>
      </c>
      <c r="C6" s="131">
        <v>71</v>
      </c>
      <c r="D6" s="134">
        <v>122</v>
      </c>
      <c r="E6" s="134">
        <v>122</v>
      </c>
      <c r="F6" s="134">
        <v>0</v>
      </c>
      <c r="G6" s="134">
        <v>553</v>
      </c>
      <c r="H6" s="136">
        <f t="shared" si="0"/>
        <v>92.166666666666671</v>
      </c>
      <c r="I6" s="137">
        <f t="shared" si="1"/>
        <v>132.36889692585893</v>
      </c>
    </row>
    <row r="7" spans="1:16" ht="18.75" x14ac:dyDescent="0.25">
      <c r="A7" s="130" t="s">
        <v>162</v>
      </c>
      <c r="B7" s="131"/>
      <c r="C7" s="131">
        <v>12</v>
      </c>
      <c r="D7" s="134"/>
      <c r="E7" s="134"/>
      <c r="F7" s="134"/>
      <c r="G7" s="134">
        <v>553</v>
      </c>
      <c r="H7" s="136">
        <f t="shared" si="0"/>
        <v>92.166666666666671</v>
      </c>
      <c r="I7" s="137">
        <f t="shared" si="1"/>
        <v>0</v>
      </c>
    </row>
    <row r="8" spans="1:16" ht="18.75" x14ac:dyDescent="0.25">
      <c r="A8" s="130" t="s">
        <v>163</v>
      </c>
      <c r="B8" s="131">
        <v>19</v>
      </c>
      <c r="C8" s="131">
        <v>53</v>
      </c>
      <c r="D8" s="134">
        <v>53</v>
      </c>
      <c r="E8" s="134">
        <v>53</v>
      </c>
      <c r="F8" s="134">
        <v>0</v>
      </c>
      <c r="G8" s="134">
        <v>124</v>
      </c>
      <c r="H8" s="136">
        <f t="shared" si="0"/>
        <v>20.666666666666668</v>
      </c>
      <c r="I8" s="137">
        <f t="shared" si="1"/>
        <v>256.45161290322579</v>
      </c>
    </row>
    <row r="9" spans="1:16" ht="21" customHeight="1" x14ac:dyDescent="0.25">
      <c r="A9" s="130" t="s">
        <v>164</v>
      </c>
      <c r="B9" s="131">
        <v>1</v>
      </c>
      <c r="C9" s="131">
        <v>16</v>
      </c>
      <c r="D9" s="134">
        <v>12</v>
      </c>
      <c r="E9" s="134">
        <v>12</v>
      </c>
      <c r="F9" s="134">
        <v>0</v>
      </c>
      <c r="G9" s="134">
        <v>50</v>
      </c>
      <c r="H9" s="136">
        <f t="shared" si="0"/>
        <v>8.3333333333333339</v>
      </c>
      <c r="I9" s="137">
        <f t="shared" si="1"/>
        <v>144</v>
      </c>
    </row>
    <row r="10" spans="1:16" ht="18.75" x14ac:dyDescent="0.25">
      <c r="A10" s="130" t="s">
        <v>165</v>
      </c>
      <c r="B10" s="131">
        <v>34</v>
      </c>
      <c r="C10" s="131">
        <v>18</v>
      </c>
      <c r="D10" s="134">
        <v>35</v>
      </c>
      <c r="E10" s="134">
        <v>35</v>
      </c>
      <c r="F10" s="134">
        <v>0</v>
      </c>
      <c r="G10" s="134">
        <v>232</v>
      </c>
      <c r="H10" s="136">
        <f t="shared" si="0"/>
        <v>38.666666666666664</v>
      </c>
      <c r="I10" s="137">
        <f t="shared" si="1"/>
        <v>90.517241379310349</v>
      </c>
      <c r="N10" t="s">
        <v>191</v>
      </c>
    </row>
    <row r="11" spans="1:16" ht="18.75" x14ac:dyDescent="0.25">
      <c r="A11" s="132" t="s">
        <v>166</v>
      </c>
      <c r="B11" s="131">
        <v>0</v>
      </c>
      <c r="C11" s="131">
        <v>0</v>
      </c>
      <c r="D11" s="134">
        <v>0</v>
      </c>
      <c r="E11" s="134">
        <v>0</v>
      </c>
      <c r="F11" s="134">
        <v>0</v>
      </c>
      <c r="G11" s="134">
        <v>51</v>
      </c>
      <c r="H11" s="136">
        <f t="shared" si="0"/>
        <v>8.5</v>
      </c>
      <c r="I11" s="137">
        <f t="shared" si="1"/>
        <v>0</v>
      </c>
    </row>
    <row r="12" spans="1:16" ht="18.75" x14ac:dyDescent="0.25">
      <c r="A12" s="130" t="s">
        <v>167</v>
      </c>
      <c r="B12" s="131">
        <v>33</v>
      </c>
      <c r="C12" s="131">
        <v>25</v>
      </c>
      <c r="D12" s="134">
        <v>42</v>
      </c>
      <c r="E12" s="134">
        <v>42</v>
      </c>
      <c r="F12" s="134">
        <v>0</v>
      </c>
      <c r="G12" s="134">
        <v>151</v>
      </c>
      <c r="H12" s="136">
        <f t="shared" si="0"/>
        <v>25.166666666666668</v>
      </c>
      <c r="I12" s="137">
        <f t="shared" si="1"/>
        <v>166.88741721854305</v>
      </c>
    </row>
    <row r="13" spans="1:16" ht="18.75" x14ac:dyDescent="0.25">
      <c r="A13" s="130" t="s">
        <v>168</v>
      </c>
      <c r="B13" s="131">
        <v>5</v>
      </c>
      <c r="C13" s="131">
        <v>11</v>
      </c>
      <c r="D13" s="134">
        <v>5</v>
      </c>
      <c r="E13" s="134">
        <v>5</v>
      </c>
      <c r="F13" s="134">
        <v>0</v>
      </c>
      <c r="G13" s="134">
        <v>116</v>
      </c>
      <c r="H13" s="136">
        <f t="shared" si="0"/>
        <v>19.333333333333332</v>
      </c>
      <c r="I13" s="137">
        <f t="shared" si="1"/>
        <v>25.862068965517242</v>
      </c>
    </row>
    <row r="14" spans="1:16" ht="18.75" x14ac:dyDescent="0.25">
      <c r="A14" s="130" t="s">
        <v>169</v>
      </c>
      <c r="B14" s="131"/>
      <c r="C14" s="131">
        <v>15</v>
      </c>
      <c r="D14" s="134"/>
      <c r="E14" s="134"/>
      <c r="F14" s="134"/>
      <c r="G14" s="134">
        <v>273</v>
      </c>
      <c r="H14" s="136">
        <f t="shared" si="0"/>
        <v>45.5</v>
      </c>
      <c r="I14" s="137">
        <f t="shared" si="1"/>
        <v>0</v>
      </c>
    </row>
    <row r="15" spans="1:16" ht="20.25" customHeight="1" x14ac:dyDescent="0.25">
      <c r="A15" s="130" t="s">
        <v>170</v>
      </c>
      <c r="B15" s="131">
        <v>44</v>
      </c>
      <c r="C15" s="131">
        <v>18</v>
      </c>
      <c r="D15" s="134">
        <v>38</v>
      </c>
      <c r="E15" s="134">
        <v>38</v>
      </c>
      <c r="F15" s="134">
        <v>0</v>
      </c>
      <c r="G15" s="134">
        <v>264</v>
      </c>
      <c r="H15" s="136">
        <f t="shared" si="0"/>
        <v>44</v>
      </c>
      <c r="I15" s="137">
        <f t="shared" si="1"/>
        <v>86.36363636363636</v>
      </c>
    </row>
    <row r="16" spans="1:16" ht="18.75" x14ac:dyDescent="0.25">
      <c r="A16" s="130" t="s">
        <v>171</v>
      </c>
      <c r="B16" s="131">
        <v>48</v>
      </c>
      <c r="C16" s="131">
        <v>55</v>
      </c>
      <c r="D16" s="134">
        <v>39</v>
      </c>
      <c r="E16" s="134">
        <v>39</v>
      </c>
      <c r="F16" s="134">
        <v>0</v>
      </c>
      <c r="G16" s="134">
        <v>187</v>
      </c>
      <c r="H16" s="136">
        <f t="shared" si="0"/>
        <v>31.166666666666668</v>
      </c>
      <c r="I16" s="137">
        <f t="shared" si="1"/>
        <v>125.13368983957218</v>
      </c>
    </row>
    <row r="17" spans="1:9" ht="18.75" x14ac:dyDescent="0.25">
      <c r="A17" s="132" t="s">
        <v>172</v>
      </c>
      <c r="B17" s="131">
        <v>106</v>
      </c>
      <c r="C17" s="131">
        <v>80</v>
      </c>
      <c r="D17" s="134">
        <v>165</v>
      </c>
      <c r="E17" s="134">
        <v>165</v>
      </c>
      <c r="F17" s="134">
        <v>0</v>
      </c>
      <c r="G17" s="134">
        <v>489</v>
      </c>
      <c r="H17" s="136">
        <f t="shared" si="0"/>
        <v>81.5</v>
      </c>
      <c r="I17" s="137">
        <f t="shared" si="1"/>
        <v>202.45398773006136</v>
      </c>
    </row>
    <row r="18" spans="1:9" ht="18.75" x14ac:dyDescent="0.25">
      <c r="A18" s="132" t="s">
        <v>173</v>
      </c>
      <c r="B18" s="131">
        <v>14</v>
      </c>
      <c r="C18" s="131">
        <v>12</v>
      </c>
      <c r="D18" s="134">
        <v>15</v>
      </c>
      <c r="E18" s="134">
        <v>15</v>
      </c>
      <c r="F18" s="134">
        <v>0</v>
      </c>
      <c r="G18" s="134">
        <v>103</v>
      </c>
      <c r="H18" s="136">
        <f t="shared" si="0"/>
        <v>17.166666666666668</v>
      </c>
      <c r="I18" s="137">
        <f t="shared" si="1"/>
        <v>87.378640776699029</v>
      </c>
    </row>
    <row r="19" spans="1:9" ht="18.75" x14ac:dyDescent="0.25">
      <c r="A19" s="132" t="s">
        <v>174</v>
      </c>
      <c r="B19" s="131">
        <v>0</v>
      </c>
      <c r="C19" s="131">
        <v>0</v>
      </c>
      <c r="D19" s="134">
        <v>0</v>
      </c>
      <c r="E19" s="134">
        <v>0</v>
      </c>
      <c r="F19" s="134">
        <v>0</v>
      </c>
      <c r="G19" s="134">
        <v>74</v>
      </c>
      <c r="H19" s="136">
        <f t="shared" si="0"/>
        <v>12.333333333333334</v>
      </c>
      <c r="I19" s="137">
        <f t="shared" si="1"/>
        <v>0</v>
      </c>
    </row>
    <row r="20" spans="1:9" ht="18.75" x14ac:dyDescent="0.25">
      <c r="A20" s="130" t="s">
        <v>175</v>
      </c>
      <c r="B20" s="131">
        <v>20</v>
      </c>
      <c r="C20" s="131">
        <v>27</v>
      </c>
      <c r="D20" s="134">
        <v>38</v>
      </c>
      <c r="E20" s="134">
        <v>38</v>
      </c>
      <c r="F20" s="134">
        <v>0</v>
      </c>
      <c r="G20" s="134">
        <v>124</v>
      </c>
      <c r="H20" s="136">
        <f t="shared" si="0"/>
        <v>20.666666666666668</v>
      </c>
      <c r="I20" s="137">
        <f t="shared" si="1"/>
        <v>183.87096774193549</v>
      </c>
    </row>
    <row r="21" spans="1:9" ht="18.75" x14ac:dyDescent="0.25">
      <c r="A21" s="130" t="s">
        <v>176</v>
      </c>
      <c r="B21" s="131">
        <v>0</v>
      </c>
      <c r="C21" s="131">
        <v>0</v>
      </c>
      <c r="D21" s="134">
        <v>0</v>
      </c>
      <c r="E21" s="134">
        <v>0</v>
      </c>
      <c r="F21" s="134">
        <v>0</v>
      </c>
      <c r="G21" s="134">
        <v>67</v>
      </c>
      <c r="H21" s="136">
        <f t="shared" si="0"/>
        <v>11.166666666666666</v>
      </c>
      <c r="I21" s="137">
        <f t="shared" si="1"/>
        <v>0</v>
      </c>
    </row>
    <row r="22" spans="1:9" ht="18.75" x14ac:dyDescent="0.25">
      <c r="A22" s="132" t="s">
        <v>177</v>
      </c>
      <c r="B22" s="131">
        <v>41</v>
      </c>
      <c r="C22" s="131">
        <v>43</v>
      </c>
      <c r="D22" s="134">
        <v>54</v>
      </c>
      <c r="E22" s="134">
        <v>54</v>
      </c>
      <c r="F22" s="134">
        <v>0</v>
      </c>
      <c r="G22" s="134">
        <v>324</v>
      </c>
      <c r="H22" s="136">
        <f t="shared" si="0"/>
        <v>54</v>
      </c>
      <c r="I22" s="137">
        <f t="shared" si="1"/>
        <v>100</v>
      </c>
    </row>
    <row r="23" spans="1:9" ht="18.75" x14ac:dyDescent="0.25">
      <c r="A23" s="130" t="s">
        <v>178</v>
      </c>
      <c r="B23" s="131">
        <v>35</v>
      </c>
      <c r="C23" s="131">
        <v>62</v>
      </c>
      <c r="D23" s="134">
        <v>62</v>
      </c>
      <c r="E23" s="134">
        <v>62</v>
      </c>
      <c r="F23" s="134">
        <v>0</v>
      </c>
      <c r="G23" s="134">
        <v>229</v>
      </c>
      <c r="H23" s="136">
        <f t="shared" si="0"/>
        <v>38.166666666666664</v>
      </c>
      <c r="I23" s="137">
        <f t="shared" si="1"/>
        <v>162.44541484716157</v>
      </c>
    </row>
    <row r="24" spans="1:9" ht="18.75" x14ac:dyDescent="0.25">
      <c r="A24" s="130" t="s">
        <v>179</v>
      </c>
      <c r="B24" s="131">
        <v>5</v>
      </c>
      <c r="C24" s="131">
        <v>5</v>
      </c>
      <c r="D24" s="134">
        <v>0</v>
      </c>
      <c r="E24" s="134">
        <v>0</v>
      </c>
      <c r="F24" s="134">
        <v>0</v>
      </c>
      <c r="G24" s="134">
        <v>57</v>
      </c>
      <c r="H24" s="136">
        <f t="shared" si="0"/>
        <v>9.5</v>
      </c>
      <c r="I24" s="137">
        <f t="shared" si="1"/>
        <v>0</v>
      </c>
    </row>
    <row r="25" spans="1:9" ht="18.75" x14ac:dyDescent="0.25">
      <c r="A25" s="130" t="s">
        <v>180</v>
      </c>
      <c r="B25" s="131">
        <v>0</v>
      </c>
      <c r="C25" s="131">
        <v>6</v>
      </c>
      <c r="D25" s="134">
        <v>4</v>
      </c>
      <c r="E25" s="134">
        <v>4</v>
      </c>
      <c r="F25" s="134">
        <v>0</v>
      </c>
      <c r="G25" s="134">
        <v>135</v>
      </c>
      <c r="H25" s="136">
        <f t="shared" si="0"/>
        <v>22.5</v>
      </c>
      <c r="I25" s="137">
        <f t="shared" si="1"/>
        <v>17.777777777777779</v>
      </c>
    </row>
    <row r="26" spans="1:9" ht="18.75" x14ac:dyDescent="0.25">
      <c r="A26" s="130" t="s">
        <v>181</v>
      </c>
      <c r="B26" s="131">
        <v>0</v>
      </c>
      <c r="C26" s="131">
        <v>0</v>
      </c>
      <c r="D26" s="134">
        <v>0</v>
      </c>
      <c r="E26" s="134">
        <v>0</v>
      </c>
      <c r="F26" s="134">
        <v>0</v>
      </c>
      <c r="G26" s="134">
        <v>63</v>
      </c>
      <c r="H26" s="136">
        <f t="shared" si="0"/>
        <v>10.5</v>
      </c>
      <c r="I26" s="137">
        <f t="shared" si="1"/>
        <v>0</v>
      </c>
    </row>
    <row r="27" spans="1:9" ht="18.75" x14ac:dyDescent="0.25">
      <c r="A27" s="130" t="s">
        <v>182</v>
      </c>
      <c r="B27" s="131">
        <v>22</v>
      </c>
      <c r="C27" s="131">
        <v>7</v>
      </c>
      <c r="D27" s="134">
        <v>17</v>
      </c>
      <c r="E27" s="134">
        <v>17</v>
      </c>
      <c r="F27" s="134">
        <v>0</v>
      </c>
      <c r="G27" s="134">
        <v>146</v>
      </c>
      <c r="H27" s="136">
        <f t="shared" si="0"/>
        <v>24.333333333333332</v>
      </c>
      <c r="I27" s="137">
        <f t="shared" si="1"/>
        <v>69.863013698630141</v>
      </c>
    </row>
    <row r="28" spans="1:9" ht="18.75" x14ac:dyDescent="0.25">
      <c r="A28" s="130" t="s">
        <v>153</v>
      </c>
      <c r="B28" s="133">
        <v>0</v>
      </c>
      <c r="C28" s="133">
        <v>3</v>
      </c>
      <c r="D28" s="134">
        <v>8</v>
      </c>
      <c r="E28" s="134">
        <v>8</v>
      </c>
      <c r="F28" s="134">
        <v>0</v>
      </c>
      <c r="G28" s="134">
        <v>237</v>
      </c>
      <c r="H28" s="136">
        <f t="shared" si="0"/>
        <v>39.5</v>
      </c>
      <c r="I28" s="137">
        <f t="shared" si="1"/>
        <v>20.253164556962027</v>
      </c>
    </row>
    <row r="29" spans="1:9" ht="18.75" x14ac:dyDescent="0.3">
      <c r="A29" s="138" t="s">
        <v>189</v>
      </c>
      <c r="B29" s="135">
        <f t="shared" ref="B29:G29" si="2">SUM(B4:B28)</f>
        <v>549</v>
      </c>
      <c r="C29" s="135">
        <f t="shared" si="2"/>
        <v>553</v>
      </c>
      <c r="D29" s="135">
        <f t="shared" si="2"/>
        <v>729</v>
      </c>
      <c r="E29" s="135">
        <f t="shared" si="2"/>
        <v>729</v>
      </c>
      <c r="F29" s="135">
        <f t="shared" si="2"/>
        <v>0</v>
      </c>
      <c r="G29" s="135">
        <f t="shared" si="2"/>
        <v>4850</v>
      </c>
      <c r="H29" s="139">
        <f t="shared" si="0"/>
        <v>808.33333333333337</v>
      </c>
      <c r="I29" s="140">
        <f t="shared" si="1"/>
        <v>90.185567010309271</v>
      </c>
    </row>
  </sheetData>
  <mergeCells count="9">
    <mergeCell ref="N3:P3"/>
    <mergeCell ref="A1:I1"/>
    <mergeCell ref="G2:G3"/>
    <mergeCell ref="I2:I3"/>
    <mergeCell ref="C2:C3"/>
    <mergeCell ref="D2:F2"/>
    <mergeCell ref="B2:B3"/>
    <mergeCell ref="A2:A3"/>
    <mergeCell ref="H2:H3"/>
  </mergeCells>
  <pageMargins left="0.7" right="0.7" top="0.75" bottom="0.75" header="0.3" footer="0.3"/>
  <pageSetup paperSize="9" scale="5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70" zoomScaleNormal="70" workbookViewId="0">
      <selection activeCell="P29" sqref="P29"/>
    </sheetView>
  </sheetViews>
  <sheetFormatPr defaultRowHeight="15" x14ac:dyDescent="0.25"/>
  <cols>
    <col min="1" max="1" width="22.85546875" customWidth="1"/>
    <col min="2" max="2" width="25.7109375" customWidth="1"/>
    <col min="3" max="3" width="8" customWidth="1"/>
    <col min="4" max="4" width="16.140625" customWidth="1"/>
    <col min="5" max="5" width="17.140625" customWidth="1"/>
    <col min="6" max="6" width="15.85546875" customWidth="1"/>
    <col min="7" max="7" width="20" customWidth="1"/>
    <col min="8" max="8" width="18.28515625" customWidth="1"/>
    <col min="9" max="9" width="9.140625" customWidth="1"/>
  </cols>
  <sheetData>
    <row r="1" spans="1:15" ht="60" customHeight="1" x14ac:dyDescent="0.25">
      <c r="A1" s="254" t="s">
        <v>197</v>
      </c>
      <c r="B1" s="254"/>
      <c r="C1" s="254"/>
      <c r="D1" s="254"/>
      <c r="E1" s="254"/>
      <c r="F1" s="254"/>
      <c r="G1" s="254"/>
      <c r="H1" s="254"/>
    </row>
    <row r="2" spans="1:15" ht="32.25" customHeight="1" x14ac:dyDescent="0.25">
      <c r="A2" s="261" t="s">
        <v>183</v>
      </c>
      <c r="B2" s="255" t="s">
        <v>188</v>
      </c>
      <c r="C2" s="260" t="s">
        <v>184</v>
      </c>
      <c r="D2" s="260"/>
      <c r="E2" s="260"/>
      <c r="F2" s="255" t="s">
        <v>193</v>
      </c>
      <c r="G2" s="255" t="s">
        <v>195</v>
      </c>
      <c r="H2" s="257" t="s">
        <v>196</v>
      </c>
    </row>
    <row r="3" spans="1:15" ht="42.75" x14ac:dyDescent="0.25">
      <c r="A3" s="256"/>
      <c r="B3" s="259"/>
      <c r="C3" s="141" t="s">
        <v>39</v>
      </c>
      <c r="D3" s="142" t="s">
        <v>185</v>
      </c>
      <c r="E3" s="142" t="s">
        <v>186</v>
      </c>
      <c r="F3" s="256"/>
      <c r="G3" s="262"/>
      <c r="H3" s="258"/>
      <c r="M3" s="253"/>
      <c r="N3" s="253"/>
      <c r="O3" s="253"/>
    </row>
    <row r="4" spans="1:15" ht="18.75" x14ac:dyDescent="0.3">
      <c r="A4" s="130" t="s">
        <v>159</v>
      </c>
      <c r="B4" s="131">
        <v>21</v>
      </c>
      <c r="C4" s="134">
        <v>27</v>
      </c>
      <c r="D4" s="134">
        <v>27</v>
      </c>
      <c r="E4" s="134">
        <v>0</v>
      </c>
      <c r="F4" s="134">
        <v>168</v>
      </c>
      <c r="G4" s="136">
        <f>F4/4</f>
        <v>42</v>
      </c>
      <c r="H4" s="144">
        <f t="shared" ref="H4:H13" si="0">C4*100/G4</f>
        <v>64.285714285714292</v>
      </c>
    </row>
    <row r="5" spans="1:15" ht="18.75" x14ac:dyDescent="0.3">
      <c r="A5" s="130" t="s">
        <v>160</v>
      </c>
      <c r="B5" s="131">
        <v>0</v>
      </c>
      <c r="C5" s="134">
        <v>5</v>
      </c>
      <c r="D5" s="134">
        <v>5</v>
      </c>
      <c r="E5" s="134">
        <v>0</v>
      </c>
      <c r="F5" s="134">
        <v>80</v>
      </c>
      <c r="G5" s="136">
        <f t="shared" ref="G5:G29" si="1">F5/4</f>
        <v>20</v>
      </c>
      <c r="H5" s="143">
        <f t="shared" si="0"/>
        <v>25</v>
      </c>
    </row>
    <row r="6" spans="1:15" ht="18.75" x14ac:dyDescent="0.3">
      <c r="A6" s="130" t="s">
        <v>161</v>
      </c>
      <c r="B6" s="131">
        <v>123</v>
      </c>
      <c r="C6" s="134">
        <v>144</v>
      </c>
      <c r="D6" s="134">
        <v>144</v>
      </c>
      <c r="E6" s="134">
        <v>0</v>
      </c>
      <c r="F6" s="134">
        <v>553</v>
      </c>
      <c r="G6" s="136">
        <f t="shared" si="1"/>
        <v>138.25</v>
      </c>
      <c r="H6" s="143">
        <f t="shared" si="0"/>
        <v>104.15913200723327</v>
      </c>
    </row>
    <row r="7" spans="1:15" ht="18.75" x14ac:dyDescent="0.3">
      <c r="A7" s="130" t="s">
        <v>162</v>
      </c>
      <c r="B7" s="131">
        <v>220</v>
      </c>
      <c r="C7" s="134">
        <v>52</v>
      </c>
      <c r="D7" s="134">
        <v>52</v>
      </c>
      <c r="E7" s="134">
        <v>0</v>
      </c>
      <c r="F7" s="134">
        <v>553</v>
      </c>
      <c r="G7" s="136">
        <f t="shared" si="1"/>
        <v>138.25</v>
      </c>
      <c r="H7" s="143">
        <f t="shared" si="0"/>
        <v>37.613019891500905</v>
      </c>
    </row>
    <row r="8" spans="1:15" ht="18.75" x14ac:dyDescent="0.3">
      <c r="A8" s="130" t="s">
        <v>163</v>
      </c>
      <c r="B8" s="131">
        <v>25</v>
      </c>
      <c r="C8" s="134">
        <v>58</v>
      </c>
      <c r="D8" s="134">
        <v>58</v>
      </c>
      <c r="E8" s="134">
        <v>0</v>
      </c>
      <c r="F8" s="134">
        <v>124</v>
      </c>
      <c r="G8" s="136">
        <f t="shared" si="1"/>
        <v>31</v>
      </c>
      <c r="H8" s="143">
        <f t="shared" si="0"/>
        <v>187.09677419354838</v>
      </c>
    </row>
    <row r="9" spans="1:15" ht="21" customHeight="1" x14ac:dyDescent="0.3">
      <c r="A9" s="130" t="s">
        <v>164</v>
      </c>
      <c r="B9" s="131">
        <v>1</v>
      </c>
      <c r="C9" s="134">
        <v>30</v>
      </c>
      <c r="D9" s="134">
        <v>30</v>
      </c>
      <c r="E9" s="134">
        <v>0</v>
      </c>
      <c r="F9" s="134">
        <v>50</v>
      </c>
      <c r="G9" s="136">
        <f t="shared" si="1"/>
        <v>12.5</v>
      </c>
      <c r="H9" s="143">
        <f t="shared" si="0"/>
        <v>240</v>
      </c>
    </row>
    <row r="10" spans="1:15" ht="18.75" x14ac:dyDescent="0.3">
      <c r="A10" s="130" t="s">
        <v>165</v>
      </c>
      <c r="B10" s="131">
        <v>36</v>
      </c>
      <c r="C10" s="134">
        <v>43</v>
      </c>
      <c r="D10" s="134">
        <v>42</v>
      </c>
      <c r="E10" s="134">
        <v>1</v>
      </c>
      <c r="F10" s="134">
        <v>232</v>
      </c>
      <c r="G10" s="136">
        <f t="shared" si="1"/>
        <v>58</v>
      </c>
      <c r="H10" s="143">
        <f t="shared" si="0"/>
        <v>74.137931034482762</v>
      </c>
      <c r="M10" t="s">
        <v>191</v>
      </c>
    </row>
    <row r="11" spans="1:15" ht="18.75" x14ac:dyDescent="0.3">
      <c r="A11" s="132" t="s">
        <v>166</v>
      </c>
      <c r="B11" s="131">
        <v>0</v>
      </c>
      <c r="C11" s="134">
        <v>6</v>
      </c>
      <c r="D11" s="134">
        <v>6</v>
      </c>
      <c r="E11" s="134">
        <v>0</v>
      </c>
      <c r="F11" s="134">
        <v>51</v>
      </c>
      <c r="G11" s="136">
        <f t="shared" si="1"/>
        <v>12.75</v>
      </c>
      <c r="H11" s="143">
        <f t="shared" si="0"/>
        <v>47.058823529411768</v>
      </c>
    </row>
    <row r="12" spans="1:15" ht="18.75" x14ac:dyDescent="0.3">
      <c r="A12" s="130" t="s">
        <v>167</v>
      </c>
      <c r="B12" s="131">
        <v>30</v>
      </c>
      <c r="C12" s="134">
        <v>59</v>
      </c>
      <c r="D12" s="134">
        <v>59</v>
      </c>
      <c r="E12" s="134">
        <v>0</v>
      </c>
      <c r="F12" s="134">
        <v>151</v>
      </c>
      <c r="G12" s="136">
        <f t="shared" si="1"/>
        <v>37.75</v>
      </c>
      <c r="H12" s="143">
        <f t="shared" si="0"/>
        <v>156.29139072847681</v>
      </c>
    </row>
    <row r="13" spans="1:15" ht="18.75" x14ac:dyDescent="0.3">
      <c r="A13" s="130" t="s">
        <v>168</v>
      </c>
      <c r="B13" s="131">
        <v>19</v>
      </c>
      <c r="C13" s="134">
        <v>19</v>
      </c>
      <c r="D13" s="134">
        <v>19</v>
      </c>
      <c r="E13" s="134">
        <v>0</v>
      </c>
      <c r="F13" s="134">
        <v>116</v>
      </c>
      <c r="G13" s="136">
        <f t="shared" si="1"/>
        <v>29</v>
      </c>
      <c r="H13" s="143">
        <f t="shared" si="0"/>
        <v>65.517241379310349</v>
      </c>
    </row>
    <row r="14" spans="1:15" ht="18.75" x14ac:dyDescent="0.3">
      <c r="A14" s="130" t="s">
        <v>169</v>
      </c>
      <c r="B14" s="131">
        <v>25</v>
      </c>
      <c r="C14" s="134">
        <v>17</v>
      </c>
      <c r="D14" s="134">
        <v>17</v>
      </c>
      <c r="E14" s="134">
        <v>0</v>
      </c>
      <c r="F14" s="134">
        <v>273</v>
      </c>
      <c r="G14" s="136">
        <f t="shared" si="1"/>
        <v>68.25</v>
      </c>
      <c r="H14" s="143">
        <f t="shared" ref="H14:H29" si="2">C14*100/G14</f>
        <v>24.908424908424909</v>
      </c>
    </row>
    <row r="15" spans="1:15" ht="20.25" customHeight="1" x14ac:dyDescent="0.3">
      <c r="A15" s="130" t="s">
        <v>170</v>
      </c>
      <c r="B15" s="131">
        <v>42</v>
      </c>
      <c r="C15" s="134">
        <v>44</v>
      </c>
      <c r="D15" s="134">
        <v>44</v>
      </c>
      <c r="E15" s="134">
        <v>0</v>
      </c>
      <c r="F15" s="134">
        <v>264</v>
      </c>
      <c r="G15" s="136">
        <f t="shared" si="1"/>
        <v>66</v>
      </c>
      <c r="H15" s="143">
        <f t="shared" si="2"/>
        <v>66.666666666666671</v>
      </c>
    </row>
    <row r="16" spans="1:15" ht="18.75" x14ac:dyDescent="0.3">
      <c r="A16" s="130" t="s">
        <v>171</v>
      </c>
      <c r="B16" s="131">
        <v>51</v>
      </c>
      <c r="C16" s="134">
        <v>75</v>
      </c>
      <c r="D16" s="134">
        <v>75</v>
      </c>
      <c r="E16" s="134">
        <v>0</v>
      </c>
      <c r="F16" s="134">
        <v>187</v>
      </c>
      <c r="G16" s="136">
        <f t="shared" si="1"/>
        <v>46.75</v>
      </c>
      <c r="H16" s="143">
        <f t="shared" si="2"/>
        <v>160.42780748663102</v>
      </c>
    </row>
    <row r="17" spans="1:12" ht="18.75" x14ac:dyDescent="0.3">
      <c r="A17" s="132" t="s">
        <v>172</v>
      </c>
      <c r="B17" s="131">
        <v>111</v>
      </c>
      <c r="C17" s="134">
        <v>69</v>
      </c>
      <c r="D17" s="134">
        <v>69</v>
      </c>
      <c r="E17" s="134">
        <v>0</v>
      </c>
      <c r="F17" s="134">
        <v>489</v>
      </c>
      <c r="G17" s="136">
        <f t="shared" si="1"/>
        <v>122.25</v>
      </c>
      <c r="H17" s="143">
        <f t="shared" si="2"/>
        <v>56.441717791411044</v>
      </c>
    </row>
    <row r="18" spans="1:12" ht="18.75" x14ac:dyDescent="0.3">
      <c r="A18" s="132" t="s">
        <v>173</v>
      </c>
      <c r="B18" s="131">
        <v>14</v>
      </c>
      <c r="C18" s="134">
        <v>17</v>
      </c>
      <c r="D18" s="134">
        <v>17</v>
      </c>
      <c r="E18" s="134">
        <v>0</v>
      </c>
      <c r="F18" s="134">
        <v>103</v>
      </c>
      <c r="G18" s="136">
        <f t="shared" si="1"/>
        <v>25.75</v>
      </c>
      <c r="H18" s="143">
        <f t="shared" si="2"/>
        <v>66.019417475728162</v>
      </c>
    </row>
    <row r="19" spans="1:12" ht="18.75" x14ac:dyDescent="0.3">
      <c r="A19" s="132" t="s">
        <v>174</v>
      </c>
      <c r="B19" s="131">
        <v>7</v>
      </c>
      <c r="C19" s="134">
        <v>11</v>
      </c>
      <c r="D19" s="134">
        <v>11</v>
      </c>
      <c r="E19" s="134">
        <v>0</v>
      </c>
      <c r="F19" s="134">
        <v>74</v>
      </c>
      <c r="G19" s="136">
        <f t="shared" si="1"/>
        <v>18.5</v>
      </c>
      <c r="H19" s="143">
        <f t="shared" si="2"/>
        <v>59.45945945945946</v>
      </c>
    </row>
    <row r="20" spans="1:12" ht="18.75" x14ac:dyDescent="0.3">
      <c r="A20" s="130" t="s">
        <v>175</v>
      </c>
      <c r="B20" s="131">
        <v>20</v>
      </c>
      <c r="C20" s="134">
        <v>41</v>
      </c>
      <c r="D20" s="134">
        <v>41</v>
      </c>
      <c r="E20" s="134">
        <v>0</v>
      </c>
      <c r="F20" s="134">
        <v>124</v>
      </c>
      <c r="G20" s="136">
        <f t="shared" si="1"/>
        <v>31</v>
      </c>
      <c r="H20" s="143">
        <f t="shared" si="2"/>
        <v>132.25806451612902</v>
      </c>
    </row>
    <row r="21" spans="1:12" ht="18.75" x14ac:dyDescent="0.3">
      <c r="A21" s="130" t="s">
        <v>176</v>
      </c>
      <c r="B21" s="131">
        <v>1</v>
      </c>
      <c r="C21" s="134">
        <v>12</v>
      </c>
      <c r="D21" s="134">
        <v>12</v>
      </c>
      <c r="E21" s="134">
        <v>0</v>
      </c>
      <c r="F21" s="134">
        <v>67</v>
      </c>
      <c r="G21" s="136">
        <f t="shared" si="1"/>
        <v>16.75</v>
      </c>
      <c r="H21" s="143">
        <f t="shared" si="2"/>
        <v>71.641791044776113</v>
      </c>
    </row>
    <row r="22" spans="1:12" ht="18.75" x14ac:dyDescent="0.3">
      <c r="A22" s="132" t="s">
        <v>177</v>
      </c>
      <c r="B22" s="131">
        <v>41</v>
      </c>
      <c r="C22" s="134">
        <v>69</v>
      </c>
      <c r="D22" s="134">
        <v>69</v>
      </c>
      <c r="E22" s="134">
        <v>0</v>
      </c>
      <c r="F22" s="134">
        <v>324</v>
      </c>
      <c r="G22" s="136">
        <f t="shared" si="1"/>
        <v>81</v>
      </c>
      <c r="H22" s="143">
        <f t="shared" si="2"/>
        <v>85.18518518518519</v>
      </c>
    </row>
    <row r="23" spans="1:12" ht="18.75" x14ac:dyDescent="0.3">
      <c r="A23" s="130" t="s">
        <v>178</v>
      </c>
      <c r="B23" s="131">
        <v>41</v>
      </c>
      <c r="C23" s="134">
        <v>100</v>
      </c>
      <c r="D23" s="134">
        <v>98</v>
      </c>
      <c r="E23" s="134">
        <v>2</v>
      </c>
      <c r="F23" s="134">
        <v>229</v>
      </c>
      <c r="G23" s="136">
        <f t="shared" si="1"/>
        <v>57.25</v>
      </c>
      <c r="H23" s="143">
        <f t="shared" si="2"/>
        <v>174.67248908296943</v>
      </c>
    </row>
    <row r="24" spans="1:12" ht="18.75" x14ac:dyDescent="0.3">
      <c r="A24" s="130" t="s">
        <v>179</v>
      </c>
      <c r="B24" s="131">
        <v>20</v>
      </c>
      <c r="C24" s="134">
        <v>12</v>
      </c>
      <c r="D24" s="134">
        <v>12</v>
      </c>
      <c r="E24" s="134">
        <v>0</v>
      </c>
      <c r="F24" s="134">
        <v>57</v>
      </c>
      <c r="G24" s="136">
        <f t="shared" si="1"/>
        <v>14.25</v>
      </c>
      <c r="H24" s="143">
        <f t="shared" si="2"/>
        <v>84.21052631578948</v>
      </c>
    </row>
    <row r="25" spans="1:12" ht="18.75" x14ac:dyDescent="0.3">
      <c r="A25" s="130" t="s">
        <v>180</v>
      </c>
      <c r="B25" s="131">
        <v>2</v>
      </c>
      <c r="C25" s="134">
        <v>13</v>
      </c>
      <c r="D25" s="134">
        <v>13</v>
      </c>
      <c r="E25" s="134">
        <v>0</v>
      </c>
      <c r="F25" s="134">
        <v>135</v>
      </c>
      <c r="G25" s="136">
        <f t="shared" si="1"/>
        <v>33.75</v>
      </c>
      <c r="H25" s="143">
        <f t="shared" si="2"/>
        <v>38.518518518518519</v>
      </c>
      <c r="L25" t="s">
        <v>198</v>
      </c>
    </row>
    <row r="26" spans="1:12" ht="18.75" x14ac:dyDescent="0.3">
      <c r="A26" s="130" t="s">
        <v>181</v>
      </c>
      <c r="B26" s="131">
        <v>0</v>
      </c>
      <c r="C26" s="134">
        <v>4</v>
      </c>
      <c r="D26" s="134">
        <v>4</v>
      </c>
      <c r="E26" s="134">
        <v>0</v>
      </c>
      <c r="F26" s="134">
        <v>63</v>
      </c>
      <c r="G26" s="136">
        <f t="shared" si="1"/>
        <v>15.75</v>
      </c>
      <c r="H26" s="143">
        <f t="shared" si="2"/>
        <v>25.396825396825395</v>
      </c>
    </row>
    <row r="27" spans="1:12" ht="18.75" x14ac:dyDescent="0.3">
      <c r="A27" s="130" t="s">
        <v>182</v>
      </c>
      <c r="B27" s="131">
        <v>24</v>
      </c>
      <c r="C27" s="134">
        <v>19</v>
      </c>
      <c r="D27" s="134">
        <v>19</v>
      </c>
      <c r="E27" s="134">
        <v>0</v>
      </c>
      <c r="F27" s="134">
        <v>146</v>
      </c>
      <c r="G27" s="136">
        <f t="shared" si="1"/>
        <v>36.5</v>
      </c>
      <c r="H27" s="143">
        <f t="shared" si="2"/>
        <v>52.054794520547944</v>
      </c>
    </row>
    <row r="28" spans="1:12" ht="18.75" x14ac:dyDescent="0.3">
      <c r="A28" s="130" t="s">
        <v>153</v>
      </c>
      <c r="B28" s="133">
        <v>0</v>
      </c>
      <c r="C28" s="134">
        <v>24</v>
      </c>
      <c r="D28" s="134">
        <v>24</v>
      </c>
      <c r="E28" s="134">
        <v>0</v>
      </c>
      <c r="F28" s="134">
        <v>237</v>
      </c>
      <c r="G28" s="136">
        <f t="shared" si="1"/>
        <v>59.25</v>
      </c>
      <c r="H28" s="143">
        <f t="shared" si="2"/>
        <v>40.506329113924053</v>
      </c>
    </row>
    <row r="29" spans="1:12" ht="18.75" x14ac:dyDescent="0.3">
      <c r="A29" s="138" t="s">
        <v>189</v>
      </c>
      <c r="B29" s="135">
        <f>SUM(B4:B28)</f>
        <v>874</v>
      </c>
      <c r="C29" s="135">
        <f>SUM(C4:C28)</f>
        <v>970</v>
      </c>
      <c r="D29" s="135">
        <f>SUM(D4:D28)</f>
        <v>967</v>
      </c>
      <c r="E29" s="135">
        <v>3</v>
      </c>
      <c r="F29" s="135">
        <f t="shared" ref="F29" si="3">SUM(F4:F28)</f>
        <v>4850</v>
      </c>
      <c r="G29" s="139">
        <f t="shared" si="1"/>
        <v>1212.5</v>
      </c>
      <c r="H29" s="145">
        <f t="shared" si="2"/>
        <v>80</v>
      </c>
    </row>
  </sheetData>
  <mergeCells count="8">
    <mergeCell ref="M3:O3"/>
    <mergeCell ref="A1:H1"/>
    <mergeCell ref="A2:A3"/>
    <mergeCell ref="B2:B3"/>
    <mergeCell ref="C2:E2"/>
    <mergeCell ref="F2:F3"/>
    <mergeCell ref="G2:G3"/>
    <mergeCell ref="H2:H3"/>
  </mergeCells>
  <pageMargins left="0.7" right="0.7" top="0.75" bottom="0.75" header="0.3" footer="0.3"/>
  <pageSetup paperSize="9" scale="63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0" zoomScaleNormal="80" workbookViewId="0">
      <selection activeCell="K23" sqref="K23"/>
    </sheetView>
  </sheetViews>
  <sheetFormatPr defaultRowHeight="15" x14ac:dyDescent="0.25"/>
  <cols>
    <col min="1" max="1" width="22.85546875" style="148" customWidth="1"/>
    <col min="2" max="2" width="8" style="153" customWidth="1"/>
    <col min="3" max="3" width="16.140625" style="153" customWidth="1"/>
    <col min="4" max="5" width="17.140625" style="153" customWidth="1"/>
    <col min="6" max="6" width="15.85546875" style="153" customWidth="1"/>
    <col min="7" max="7" width="23" style="153" customWidth="1"/>
    <col min="8" max="16384" width="9.140625" style="153"/>
  </cols>
  <sheetData>
    <row r="1" spans="1:12" ht="70.5" customHeight="1" x14ac:dyDescent="0.25">
      <c r="A1" s="254" t="s">
        <v>199</v>
      </c>
      <c r="B1" s="254"/>
      <c r="C1" s="254"/>
      <c r="D1" s="254"/>
      <c r="E1" s="254"/>
      <c r="F1" s="254"/>
      <c r="G1" s="270"/>
    </row>
    <row r="2" spans="1:12" ht="32.25" customHeight="1" x14ac:dyDescent="0.25">
      <c r="A2" s="265" t="s">
        <v>183</v>
      </c>
      <c r="B2" s="267" t="s">
        <v>184</v>
      </c>
      <c r="C2" s="267"/>
      <c r="D2" s="267"/>
      <c r="E2" s="268" t="s">
        <v>200</v>
      </c>
      <c r="F2" s="268" t="s">
        <v>193</v>
      </c>
      <c r="G2" s="263" t="s">
        <v>201</v>
      </c>
    </row>
    <row r="3" spans="1:12" ht="42.75" customHeight="1" x14ac:dyDescent="0.25">
      <c r="A3" s="266"/>
      <c r="B3" s="154" t="s">
        <v>39</v>
      </c>
      <c r="C3" s="155" t="s">
        <v>185</v>
      </c>
      <c r="D3" s="155" t="s">
        <v>186</v>
      </c>
      <c r="E3" s="269"/>
      <c r="F3" s="266"/>
      <c r="G3" s="264"/>
      <c r="J3" s="253"/>
      <c r="K3" s="253"/>
      <c r="L3" s="253"/>
    </row>
    <row r="4" spans="1:12" ht="18.75" x14ac:dyDescent="0.3">
      <c r="A4" s="146" t="s">
        <v>159</v>
      </c>
      <c r="B4" s="150">
        <v>56</v>
      </c>
      <c r="C4" s="150">
        <v>53</v>
      </c>
      <c r="D4" s="150">
        <v>3</v>
      </c>
      <c r="E4" s="150">
        <v>167</v>
      </c>
      <c r="F4" s="150">
        <v>168</v>
      </c>
      <c r="G4" s="144">
        <f>(B4*100)/F4</f>
        <v>33.333333333333336</v>
      </c>
    </row>
    <row r="5" spans="1:12" ht="18.75" x14ac:dyDescent="0.3">
      <c r="A5" s="146" t="s">
        <v>160</v>
      </c>
      <c r="B5" s="150">
        <v>28</v>
      </c>
      <c r="C5" s="150">
        <v>28</v>
      </c>
      <c r="D5" s="150">
        <v>0</v>
      </c>
      <c r="E5" s="150">
        <v>53</v>
      </c>
      <c r="F5" s="150">
        <v>80</v>
      </c>
      <c r="G5" s="144">
        <f t="shared" ref="G5:G28" si="0">(B5*100)/F5</f>
        <v>35</v>
      </c>
    </row>
    <row r="6" spans="1:12" ht="18.75" x14ac:dyDescent="0.3">
      <c r="A6" s="146" t="s">
        <v>161</v>
      </c>
      <c r="B6" s="150">
        <v>228</v>
      </c>
      <c r="C6" s="150">
        <v>228</v>
      </c>
      <c r="D6" s="150">
        <v>0</v>
      </c>
      <c r="E6" s="150">
        <v>715</v>
      </c>
      <c r="F6" s="150">
        <v>553</v>
      </c>
      <c r="G6" s="144">
        <f t="shared" si="0"/>
        <v>41.229656419529839</v>
      </c>
    </row>
    <row r="7" spans="1:12" ht="18.75" x14ac:dyDescent="0.3">
      <c r="A7" s="146" t="s">
        <v>162</v>
      </c>
      <c r="B7" s="150">
        <v>57</v>
      </c>
      <c r="C7" s="150">
        <v>57</v>
      </c>
      <c r="D7" s="150">
        <v>0</v>
      </c>
      <c r="E7" s="150">
        <v>368</v>
      </c>
      <c r="F7" s="150">
        <v>553</v>
      </c>
      <c r="G7" s="144">
        <f t="shared" si="0"/>
        <v>10.30741410488246</v>
      </c>
    </row>
    <row r="8" spans="1:12" ht="18.75" x14ac:dyDescent="0.3">
      <c r="A8" s="146" t="s">
        <v>163</v>
      </c>
      <c r="B8" s="150">
        <v>77</v>
      </c>
      <c r="C8" s="150">
        <v>77</v>
      </c>
      <c r="D8" s="150">
        <v>0</v>
      </c>
      <c r="E8" s="150">
        <v>130</v>
      </c>
      <c r="F8" s="150">
        <v>124</v>
      </c>
      <c r="G8" s="144">
        <f t="shared" si="0"/>
        <v>62.096774193548384</v>
      </c>
    </row>
    <row r="9" spans="1:12" ht="21" customHeight="1" x14ac:dyDescent="0.3">
      <c r="A9" s="146" t="s">
        <v>164</v>
      </c>
      <c r="B9" s="150">
        <v>56</v>
      </c>
      <c r="C9" s="150">
        <v>56</v>
      </c>
      <c r="D9" s="150">
        <v>0</v>
      </c>
      <c r="E9" s="150">
        <v>139</v>
      </c>
      <c r="F9" s="150">
        <v>80</v>
      </c>
      <c r="G9" s="144">
        <f t="shared" si="0"/>
        <v>70</v>
      </c>
    </row>
    <row r="10" spans="1:12" ht="18.75" x14ac:dyDescent="0.3">
      <c r="A10" s="146" t="s">
        <v>165</v>
      </c>
      <c r="B10" s="150">
        <v>71</v>
      </c>
      <c r="C10" s="150">
        <v>69</v>
      </c>
      <c r="D10" s="150">
        <v>1</v>
      </c>
      <c r="E10" s="150">
        <v>137</v>
      </c>
      <c r="F10" s="150">
        <v>232</v>
      </c>
      <c r="G10" s="144">
        <f t="shared" si="0"/>
        <v>30.603448275862068</v>
      </c>
      <c r="J10" s="153" t="s">
        <v>191</v>
      </c>
    </row>
    <row r="11" spans="1:12" ht="18.75" x14ac:dyDescent="0.3">
      <c r="A11" s="151" t="s">
        <v>166</v>
      </c>
      <c r="B11" s="150">
        <v>32</v>
      </c>
      <c r="C11" s="150">
        <v>29</v>
      </c>
      <c r="D11" s="150">
        <v>3</v>
      </c>
      <c r="E11" s="150">
        <v>51</v>
      </c>
      <c r="F11" s="150">
        <v>51</v>
      </c>
      <c r="G11" s="144">
        <f t="shared" si="0"/>
        <v>62.745098039215684</v>
      </c>
    </row>
    <row r="12" spans="1:12" ht="18.75" x14ac:dyDescent="0.3">
      <c r="A12" s="146" t="s">
        <v>167</v>
      </c>
      <c r="B12" s="150">
        <v>116</v>
      </c>
      <c r="C12" s="150">
        <v>116</v>
      </c>
      <c r="D12" s="150">
        <v>0</v>
      </c>
      <c r="E12" s="150">
        <v>197</v>
      </c>
      <c r="F12" s="150">
        <v>151</v>
      </c>
      <c r="G12" s="144">
        <f t="shared" si="0"/>
        <v>76.821192052980138</v>
      </c>
    </row>
    <row r="13" spans="1:12" ht="18.75" x14ac:dyDescent="0.3">
      <c r="A13" s="146" t="s">
        <v>168</v>
      </c>
      <c r="B13" s="150">
        <v>106</v>
      </c>
      <c r="C13" s="150">
        <v>105</v>
      </c>
      <c r="D13" s="150">
        <v>1</v>
      </c>
      <c r="E13" s="150">
        <v>160</v>
      </c>
      <c r="F13" s="150">
        <v>116</v>
      </c>
      <c r="G13" s="144">
        <f t="shared" si="0"/>
        <v>91.379310344827587</v>
      </c>
    </row>
    <row r="14" spans="1:12" ht="18.75" x14ac:dyDescent="0.3">
      <c r="A14" s="146" t="s">
        <v>169</v>
      </c>
      <c r="B14" s="150">
        <v>15</v>
      </c>
      <c r="C14" s="150">
        <v>14</v>
      </c>
      <c r="D14" s="150">
        <v>1</v>
      </c>
      <c r="E14" s="150">
        <v>35</v>
      </c>
      <c r="F14" s="150">
        <v>273</v>
      </c>
      <c r="G14" s="144">
        <f t="shared" si="0"/>
        <v>5.4945054945054945</v>
      </c>
    </row>
    <row r="15" spans="1:12" ht="20.25" customHeight="1" x14ac:dyDescent="0.3">
      <c r="A15" s="146" t="s">
        <v>170</v>
      </c>
      <c r="B15" s="150">
        <v>75</v>
      </c>
      <c r="C15" s="150">
        <v>75</v>
      </c>
      <c r="D15" s="150">
        <v>0</v>
      </c>
      <c r="E15" s="150">
        <v>172</v>
      </c>
      <c r="F15" s="150">
        <v>264</v>
      </c>
      <c r="G15" s="144">
        <f t="shared" si="0"/>
        <v>28.40909090909091</v>
      </c>
    </row>
    <row r="16" spans="1:12" ht="18.75" x14ac:dyDescent="0.3">
      <c r="A16" s="146" t="s">
        <v>171</v>
      </c>
      <c r="B16" s="152">
        <v>124</v>
      </c>
      <c r="C16" s="152">
        <v>124</v>
      </c>
      <c r="D16" s="152">
        <v>0</v>
      </c>
      <c r="E16" s="152">
        <v>208</v>
      </c>
      <c r="F16" s="150">
        <v>187</v>
      </c>
      <c r="G16" s="144">
        <f t="shared" si="0"/>
        <v>66.310160427807489</v>
      </c>
    </row>
    <row r="17" spans="1:9" ht="18.75" x14ac:dyDescent="0.3">
      <c r="A17" s="151" t="s">
        <v>172</v>
      </c>
      <c r="B17" s="150">
        <v>186</v>
      </c>
      <c r="C17" s="150">
        <v>180</v>
      </c>
      <c r="D17" s="150">
        <v>6</v>
      </c>
      <c r="E17" s="150">
        <v>483</v>
      </c>
      <c r="F17" s="150">
        <v>489</v>
      </c>
      <c r="G17" s="144">
        <f t="shared" si="0"/>
        <v>38.036809815950917</v>
      </c>
    </row>
    <row r="18" spans="1:9" ht="18.75" x14ac:dyDescent="0.3">
      <c r="A18" s="151" t="s">
        <v>173</v>
      </c>
      <c r="B18" s="150">
        <v>61</v>
      </c>
      <c r="C18" s="150">
        <v>61</v>
      </c>
      <c r="D18" s="150">
        <v>0</v>
      </c>
      <c r="E18" s="150">
        <v>143</v>
      </c>
      <c r="F18" s="150">
        <v>103</v>
      </c>
      <c r="G18" s="144">
        <f t="shared" si="0"/>
        <v>59.223300970873787</v>
      </c>
    </row>
    <row r="19" spans="1:9" ht="18.75" x14ac:dyDescent="0.3">
      <c r="A19" s="151" t="s">
        <v>174</v>
      </c>
      <c r="B19" s="150">
        <v>36</v>
      </c>
      <c r="C19" s="150">
        <v>36</v>
      </c>
      <c r="D19" s="150">
        <v>0</v>
      </c>
      <c r="E19" s="150">
        <v>82</v>
      </c>
      <c r="F19" s="150">
        <v>74</v>
      </c>
      <c r="G19" s="144">
        <f t="shared" si="0"/>
        <v>48.648648648648646</v>
      </c>
    </row>
    <row r="20" spans="1:9" ht="18.75" x14ac:dyDescent="0.3">
      <c r="A20" s="146" t="s">
        <v>175</v>
      </c>
      <c r="B20" s="150">
        <v>63</v>
      </c>
      <c r="C20" s="150">
        <v>63</v>
      </c>
      <c r="D20" s="150">
        <v>0</v>
      </c>
      <c r="E20" s="150">
        <v>117</v>
      </c>
      <c r="F20" s="150">
        <v>124</v>
      </c>
      <c r="G20" s="144">
        <f t="shared" si="0"/>
        <v>50.806451612903224</v>
      </c>
    </row>
    <row r="21" spans="1:9" ht="18.75" x14ac:dyDescent="0.3">
      <c r="A21" s="146" t="s">
        <v>176</v>
      </c>
      <c r="B21" s="150">
        <v>21</v>
      </c>
      <c r="C21" s="150">
        <v>21</v>
      </c>
      <c r="D21" s="150">
        <v>0</v>
      </c>
      <c r="E21" s="150">
        <v>56</v>
      </c>
      <c r="F21" s="150">
        <v>67</v>
      </c>
      <c r="G21" s="144">
        <f t="shared" si="0"/>
        <v>31.343283582089551</v>
      </c>
    </row>
    <row r="22" spans="1:9" ht="18.75" x14ac:dyDescent="0.3">
      <c r="A22" s="151" t="s">
        <v>177</v>
      </c>
      <c r="B22" s="150">
        <v>124</v>
      </c>
      <c r="C22" s="150">
        <v>124</v>
      </c>
      <c r="D22" s="150">
        <v>0</v>
      </c>
      <c r="E22" s="150">
        <v>340</v>
      </c>
      <c r="F22" s="150">
        <v>324</v>
      </c>
      <c r="G22" s="144">
        <f t="shared" si="0"/>
        <v>38.271604938271608</v>
      </c>
    </row>
    <row r="23" spans="1:9" ht="18.75" x14ac:dyDescent="0.3">
      <c r="A23" s="146" t="s">
        <v>178</v>
      </c>
      <c r="B23" s="150">
        <v>139</v>
      </c>
      <c r="C23" s="150">
        <v>137</v>
      </c>
      <c r="D23" s="150">
        <v>2</v>
      </c>
      <c r="E23" s="150">
        <v>252</v>
      </c>
      <c r="F23" s="150">
        <v>229</v>
      </c>
      <c r="G23" s="144">
        <f t="shared" si="0"/>
        <v>60.698689956331876</v>
      </c>
    </row>
    <row r="24" spans="1:9" ht="18.75" x14ac:dyDescent="0.3">
      <c r="A24" s="146" t="s">
        <v>179</v>
      </c>
      <c r="B24" s="150">
        <v>37</v>
      </c>
      <c r="C24" s="150">
        <v>29</v>
      </c>
      <c r="D24" s="150">
        <v>8</v>
      </c>
      <c r="E24" s="150">
        <v>93</v>
      </c>
      <c r="F24" s="150">
        <v>57</v>
      </c>
      <c r="G24" s="144">
        <f t="shared" si="0"/>
        <v>64.912280701754383</v>
      </c>
    </row>
    <row r="25" spans="1:9" ht="18.75" x14ac:dyDescent="0.3">
      <c r="A25" s="146" t="s">
        <v>180</v>
      </c>
      <c r="B25" s="150">
        <v>57</v>
      </c>
      <c r="C25" s="150">
        <v>57</v>
      </c>
      <c r="D25" s="150">
        <v>0</v>
      </c>
      <c r="E25" s="150">
        <v>114</v>
      </c>
      <c r="F25" s="150">
        <v>135</v>
      </c>
      <c r="G25" s="144">
        <f t="shared" si="0"/>
        <v>42.222222222222221</v>
      </c>
      <c r="I25" s="153" t="s">
        <v>198</v>
      </c>
    </row>
    <row r="26" spans="1:9" ht="18.75" x14ac:dyDescent="0.3">
      <c r="A26" s="146" t="s">
        <v>181</v>
      </c>
      <c r="B26" s="150">
        <v>28</v>
      </c>
      <c r="C26" s="150">
        <v>27</v>
      </c>
      <c r="D26" s="150">
        <v>1</v>
      </c>
      <c r="E26" s="150">
        <v>23</v>
      </c>
      <c r="F26" s="150">
        <v>63</v>
      </c>
      <c r="G26" s="144">
        <f t="shared" si="0"/>
        <v>44.444444444444443</v>
      </c>
    </row>
    <row r="27" spans="1:9" ht="18.75" x14ac:dyDescent="0.3">
      <c r="A27" s="146" t="s">
        <v>182</v>
      </c>
      <c r="B27" s="150">
        <v>44</v>
      </c>
      <c r="C27" s="150">
        <v>44</v>
      </c>
      <c r="D27" s="150">
        <v>0</v>
      </c>
      <c r="E27" s="150">
        <v>109</v>
      </c>
      <c r="F27" s="150">
        <v>146</v>
      </c>
      <c r="G27" s="144">
        <f t="shared" si="0"/>
        <v>30.136986301369863</v>
      </c>
    </row>
    <row r="28" spans="1:9" ht="18.75" x14ac:dyDescent="0.3">
      <c r="A28" s="146" t="s">
        <v>153</v>
      </c>
      <c r="B28" s="134">
        <v>62</v>
      </c>
      <c r="C28" s="134">
        <v>62</v>
      </c>
      <c r="D28" s="134">
        <v>0</v>
      </c>
      <c r="E28" s="134">
        <v>130</v>
      </c>
      <c r="F28" s="150">
        <v>237</v>
      </c>
      <c r="G28" s="144">
        <f t="shared" si="0"/>
        <v>26.160337552742615</v>
      </c>
    </row>
    <row r="29" spans="1:9" ht="18.75" x14ac:dyDescent="0.3">
      <c r="A29" s="147" t="s">
        <v>189</v>
      </c>
      <c r="B29" s="135">
        <f>SUM(B4:B28)</f>
        <v>1899</v>
      </c>
      <c r="C29" s="135">
        <f>SUM(C4:C28)</f>
        <v>1872</v>
      </c>
      <c r="D29" s="135">
        <f>SUM(D4:D28)</f>
        <v>26</v>
      </c>
      <c r="E29" s="135">
        <f>SUM(E4:E28)</f>
        <v>4474</v>
      </c>
      <c r="F29" s="156">
        <f>SUM(F4:F28)</f>
        <v>4880</v>
      </c>
      <c r="G29" s="149">
        <f>(B29*100)/F29</f>
        <v>38.91393442622951</v>
      </c>
    </row>
  </sheetData>
  <mergeCells count="7">
    <mergeCell ref="A1:G1"/>
    <mergeCell ref="G2:G3"/>
    <mergeCell ref="J3:L3"/>
    <mergeCell ref="A2:A3"/>
    <mergeCell ref="B2:D2"/>
    <mergeCell ref="E2:E3"/>
    <mergeCell ref="F2:F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0" workbookViewId="0">
      <selection sqref="A1:E29"/>
    </sheetView>
  </sheetViews>
  <sheetFormatPr defaultRowHeight="15" x14ac:dyDescent="0.25"/>
  <cols>
    <col min="1" max="1" width="22.140625" customWidth="1"/>
    <col min="2" max="2" width="22" customWidth="1"/>
    <col min="3" max="3" width="18.42578125" customWidth="1"/>
    <col min="4" max="4" width="23.42578125" customWidth="1"/>
    <col min="5" max="5" width="49.7109375" customWidth="1"/>
  </cols>
  <sheetData>
    <row r="1" spans="1:9" ht="57.75" customHeight="1" thickBot="1" x14ac:dyDescent="0.3">
      <c r="A1" s="159" t="s">
        <v>0</v>
      </c>
      <c r="B1" s="160"/>
      <c r="C1" s="160"/>
      <c r="D1" s="160"/>
      <c r="E1" s="160"/>
      <c r="F1" s="12"/>
      <c r="G1" s="12"/>
      <c r="H1" s="12"/>
      <c r="I1" s="12"/>
    </row>
    <row r="2" spans="1:9" ht="48.75" customHeight="1" thickBot="1" x14ac:dyDescent="0.3">
      <c r="A2" s="161" t="s">
        <v>1</v>
      </c>
      <c r="B2" s="161" t="s">
        <v>40</v>
      </c>
      <c r="C2" s="165" t="s">
        <v>2</v>
      </c>
      <c r="D2" s="166"/>
      <c r="E2" s="161" t="s">
        <v>3</v>
      </c>
    </row>
    <row r="3" spans="1:9" ht="48.75" customHeight="1" thickBot="1" x14ac:dyDescent="0.3">
      <c r="A3" s="164"/>
      <c r="B3" s="162"/>
      <c r="C3" s="1" t="s">
        <v>4</v>
      </c>
      <c r="D3" s="1" t="s">
        <v>5</v>
      </c>
      <c r="E3" s="164"/>
    </row>
    <row r="4" spans="1:9" ht="42" customHeight="1" thickBot="1" x14ac:dyDescent="0.3">
      <c r="A4" s="2" t="s">
        <v>6</v>
      </c>
      <c r="B4" s="3">
        <v>36</v>
      </c>
      <c r="C4" s="3">
        <v>22</v>
      </c>
      <c r="D4" s="15">
        <f>C4*100/B4</f>
        <v>61.111111111111114</v>
      </c>
      <c r="E4" s="4" t="s">
        <v>7</v>
      </c>
    </row>
    <row r="5" spans="1:9" ht="16.5" thickBot="1" x14ac:dyDescent="0.3">
      <c r="A5" s="2" t="s">
        <v>8</v>
      </c>
      <c r="B5" s="3">
        <v>2</v>
      </c>
      <c r="C5" s="3">
        <v>2</v>
      </c>
      <c r="D5" s="15">
        <f>C5*100/B5</f>
        <v>100</v>
      </c>
      <c r="E5" s="3"/>
    </row>
    <row r="6" spans="1:9" ht="15.75" x14ac:dyDescent="0.25">
      <c r="A6" s="157" t="s">
        <v>9</v>
      </c>
      <c r="B6" s="157">
        <v>80</v>
      </c>
      <c r="C6" s="157">
        <v>60</v>
      </c>
      <c r="D6" s="167">
        <f t="shared" ref="D6:D8" si="0">C6*100/B6</f>
        <v>75</v>
      </c>
      <c r="E6" s="5" t="s">
        <v>10</v>
      </c>
    </row>
    <row r="7" spans="1:9" ht="32.25" thickBot="1" x14ac:dyDescent="0.3">
      <c r="A7" s="158"/>
      <c r="B7" s="158"/>
      <c r="C7" s="158"/>
      <c r="D7" s="162"/>
      <c r="E7" s="6" t="s">
        <v>11</v>
      </c>
    </row>
    <row r="8" spans="1:9" ht="15.75" x14ac:dyDescent="0.25">
      <c r="A8" s="157" t="s">
        <v>12</v>
      </c>
      <c r="B8" s="157">
        <v>93</v>
      </c>
      <c r="C8" s="157">
        <v>77</v>
      </c>
      <c r="D8" s="167">
        <f t="shared" si="0"/>
        <v>82.795698924731184</v>
      </c>
      <c r="E8" s="7" t="s">
        <v>13</v>
      </c>
    </row>
    <row r="9" spans="1:9" ht="15.75" x14ac:dyDescent="0.25">
      <c r="A9" s="163"/>
      <c r="B9" s="163"/>
      <c r="C9" s="163"/>
      <c r="D9" s="168"/>
      <c r="E9" s="7" t="s">
        <v>14</v>
      </c>
    </row>
    <row r="10" spans="1:9" ht="15.75" x14ac:dyDescent="0.25">
      <c r="A10" s="163"/>
      <c r="B10" s="163"/>
      <c r="C10" s="163"/>
      <c r="D10" s="168"/>
      <c r="E10" s="7" t="s">
        <v>15</v>
      </c>
    </row>
    <row r="11" spans="1:9" ht="16.5" thickBot="1" x14ac:dyDescent="0.3">
      <c r="A11" s="158"/>
      <c r="B11" s="158"/>
      <c r="C11" s="158"/>
      <c r="D11" s="162"/>
      <c r="E11" s="4" t="s">
        <v>16</v>
      </c>
    </row>
    <row r="12" spans="1:9" ht="16.5" thickBot="1" x14ac:dyDescent="0.3">
      <c r="A12" s="2" t="s">
        <v>17</v>
      </c>
      <c r="B12" s="3">
        <v>19</v>
      </c>
      <c r="C12" s="3">
        <v>15</v>
      </c>
      <c r="D12" s="14">
        <f>C12*100/B12</f>
        <v>78.94736842105263</v>
      </c>
      <c r="E12" s="6" t="s">
        <v>18</v>
      </c>
    </row>
    <row r="13" spans="1:9" ht="15.75" x14ac:dyDescent="0.25">
      <c r="A13" s="157" t="s">
        <v>19</v>
      </c>
      <c r="B13" s="157">
        <v>17</v>
      </c>
      <c r="C13" s="157">
        <v>13</v>
      </c>
      <c r="D13" s="169">
        <f t="shared" ref="D13" si="1">C13*100/B13</f>
        <v>76.470588235294116</v>
      </c>
      <c r="E13" s="7" t="s">
        <v>20</v>
      </c>
    </row>
    <row r="14" spans="1:9" ht="15.75" x14ac:dyDescent="0.25">
      <c r="A14" s="163"/>
      <c r="B14" s="163"/>
      <c r="C14" s="163"/>
      <c r="D14" s="168"/>
      <c r="E14" s="7" t="s">
        <v>21</v>
      </c>
    </row>
    <row r="15" spans="1:9" ht="16.5" thickBot="1" x14ac:dyDescent="0.3">
      <c r="A15" s="158"/>
      <c r="B15" s="158"/>
      <c r="C15" s="158"/>
      <c r="D15" s="162"/>
      <c r="E15" s="4" t="s">
        <v>22</v>
      </c>
    </row>
    <row r="16" spans="1:9" ht="15.75" x14ac:dyDescent="0.25">
      <c r="A16" s="157" t="s">
        <v>23</v>
      </c>
      <c r="B16" s="157">
        <v>52</v>
      </c>
      <c r="C16" s="157">
        <v>44</v>
      </c>
      <c r="D16" s="169">
        <f>C16*100/B16</f>
        <v>84.615384615384613</v>
      </c>
      <c r="E16" s="7" t="s">
        <v>24</v>
      </c>
    </row>
    <row r="17" spans="1:5" ht="19.5" customHeight="1" x14ac:dyDescent="0.25">
      <c r="A17" s="163"/>
      <c r="B17" s="163"/>
      <c r="C17" s="163"/>
      <c r="D17" s="171"/>
      <c r="E17" s="7" t="s">
        <v>25</v>
      </c>
    </row>
    <row r="18" spans="1:5" ht="15.75" x14ac:dyDescent="0.25">
      <c r="A18" s="163"/>
      <c r="B18" s="163"/>
      <c r="C18" s="163"/>
      <c r="D18" s="171"/>
      <c r="E18" s="7" t="s">
        <v>26</v>
      </c>
    </row>
    <row r="19" spans="1:5" ht="16.5" thickBot="1" x14ac:dyDescent="0.3">
      <c r="A19" s="158"/>
      <c r="B19" s="158"/>
      <c r="C19" s="158"/>
      <c r="D19" s="170"/>
      <c r="E19" s="4" t="s">
        <v>27</v>
      </c>
    </row>
    <row r="20" spans="1:5" ht="21" customHeight="1" x14ac:dyDescent="0.25">
      <c r="A20" s="157" t="s">
        <v>28</v>
      </c>
      <c r="B20" s="157">
        <v>28</v>
      </c>
      <c r="C20" s="157">
        <v>13</v>
      </c>
      <c r="D20" s="169">
        <f>C20*100/B20</f>
        <v>46.428571428571431</v>
      </c>
      <c r="E20" s="5" t="s">
        <v>29</v>
      </c>
    </row>
    <row r="21" spans="1:5" ht="18.75" customHeight="1" thickBot="1" x14ac:dyDescent="0.3">
      <c r="A21" s="158"/>
      <c r="B21" s="158"/>
      <c r="C21" s="158"/>
      <c r="D21" s="170"/>
      <c r="E21" s="6" t="s">
        <v>30</v>
      </c>
    </row>
    <row r="22" spans="1:5" ht="46.5" customHeight="1" thickBot="1" x14ac:dyDescent="0.3">
      <c r="A22" s="2" t="s">
        <v>31</v>
      </c>
      <c r="B22" s="3">
        <v>26</v>
      </c>
      <c r="C22" s="3">
        <v>26</v>
      </c>
      <c r="D22" s="3">
        <v>100</v>
      </c>
      <c r="E22" s="3"/>
    </row>
    <row r="23" spans="1:5" ht="18.75" customHeight="1" x14ac:dyDescent="0.25">
      <c r="A23" s="157" t="s">
        <v>32</v>
      </c>
      <c r="B23" s="157">
        <v>92</v>
      </c>
      <c r="C23" s="157">
        <v>88</v>
      </c>
      <c r="D23" s="169">
        <f>C23*100/B23</f>
        <v>95.652173913043484</v>
      </c>
      <c r="E23" s="7" t="s">
        <v>33</v>
      </c>
    </row>
    <row r="24" spans="1:5" ht="18" customHeight="1" thickBot="1" x14ac:dyDescent="0.3">
      <c r="A24" s="158"/>
      <c r="B24" s="158"/>
      <c r="C24" s="158"/>
      <c r="D24" s="170"/>
      <c r="E24" s="4" t="s">
        <v>34</v>
      </c>
    </row>
    <row r="25" spans="1:5" ht="16.5" thickBot="1" x14ac:dyDescent="0.3">
      <c r="A25" s="2" t="s">
        <v>35</v>
      </c>
      <c r="B25" s="3">
        <v>39</v>
      </c>
      <c r="C25" s="3">
        <v>36</v>
      </c>
      <c r="D25" s="14">
        <f>C25*100/B25</f>
        <v>92.307692307692307</v>
      </c>
      <c r="E25" s="6"/>
    </row>
    <row r="26" spans="1:5" ht="39" customHeight="1" thickBot="1" x14ac:dyDescent="0.3">
      <c r="A26" s="2" t="s">
        <v>36</v>
      </c>
      <c r="B26" s="3">
        <v>35</v>
      </c>
      <c r="C26" s="3">
        <v>33</v>
      </c>
      <c r="D26" s="14">
        <f>C26*100/B26</f>
        <v>94.285714285714292</v>
      </c>
      <c r="E26" s="4" t="s">
        <v>37</v>
      </c>
    </row>
    <row r="27" spans="1:5" ht="16.5" thickBot="1" x14ac:dyDescent="0.3">
      <c r="A27" s="2" t="s">
        <v>38</v>
      </c>
      <c r="B27" s="3">
        <v>5</v>
      </c>
      <c r="C27" s="3">
        <v>5</v>
      </c>
      <c r="D27" s="3">
        <v>100</v>
      </c>
      <c r="E27" s="6"/>
    </row>
    <row r="28" spans="1:5" ht="16.5" thickBot="1" x14ac:dyDescent="0.3">
      <c r="A28" s="8" t="s">
        <v>39</v>
      </c>
      <c r="B28" s="9">
        <f>SUM(B4:B27)</f>
        <v>524</v>
      </c>
      <c r="C28" s="9">
        <f>SUM(C4:C27)</f>
        <v>434</v>
      </c>
      <c r="D28" s="9">
        <v>82.8</v>
      </c>
      <c r="E28" s="10"/>
    </row>
    <row r="29" spans="1:5" x14ac:dyDescent="0.25">
      <c r="D29" s="16">
        <f>AVERAGE(D4:D27)</f>
        <v>83.662638710968864</v>
      </c>
    </row>
  </sheetData>
  <mergeCells count="29">
    <mergeCell ref="A23:A24"/>
    <mergeCell ref="B23:B24"/>
    <mergeCell ref="C23:C24"/>
    <mergeCell ref="D23:D24"/>
    <mergeCell ref="A1:E1"/>
    <mergeCell ref="B2:B3"/>
    <mergeCell ref="A16:A19"/>
    <mergeCell ref="B16:B19"/>
    <mergeCell ref="C16:C19"/>
    <mergeCell ref="D16:D19"/>
    <mergeCell ref="A20:A21"/>
    <mergeCell ref="B20:B21"/>
    <mergeCell ref="C20:C21"/>
    <mergeCell ref="D20:D21"/>
    <mergeCell ref="A8:A11"/>
    <mergeCell ref="B8:B11"/>
    <mergeCell ref="C8:C11"/>
    <mergeCell ref="D8:D11"/>
    <mergeCell ref="A13:A15"/>
    <mergeCell ref="B13:B15"/>
    <mergeCell ref="C13:C15"/>
    <mergeCell ref="D13:D15"/>
    <mergeCell ref="A2:A3"/>
    <mergeCell ref="C2:D2"/>
    <mergeCell ref="E2:E3"/>
    <mergeCell ref="A6:A7"/>
    <mergeCell ref="B6:B7"/>
    <mergeCell ref="C6:C7"/>
    <mergeCell ref="D6:D7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sqref="A1:E35"/>
    </sheetView>
  </sheetViews>
  <sheetFormatPr defaultRowHeight="15" x14ac:dyDescent="0.25"/>
  <cols>
    <col min="1" max="1" width="18.140625" customWidth="1"/>
    <col min="2" max="2" width="24.85546875" customWidth="1"/>
    <col min="3" max="3" width="14.85546875" customWidth="1"/>
    <col min="4" max="4" width="24.28515625" customWidth="1"/>
    <col min="5" max="5" width="58.5703125" customWidth="1"/>
  </cols>
  <sheetData>
    <row r="1" spans="1:5" ht="63.75" customHeight="1" thickBot="1" x14ac:dyDescent="0.3">
      <c r="A1" s="178" t="s">
        <v>53</v>
      </c>
      <c r="B1" s="179"/>
      <c r="C1" s="179"/>
      <c r="D1" s="179"/>
      <c r="E1" s="179"/>
    </row>
    <row r="2" spans="1:5" ht="64.5" customHeight="1" thickBot="1" x14ac:dyDescent="0.3">
      <c r="A2" s="180" t="s">
        <v>1</v>
      </c>
      <c r="B2" s="180" t="s">
        <v>40</v>
      </c>
      <c r="C2" s="182" t="s">
        <v>2</v>
      </c>
      <c r="D2" s="183"/>
      <c r="E2" s="180" t="s">
        <v>3</v>
      </c>
    </row>
    <row r="3" spans="1:5" ht="44.25" customHeight="1" thickBot="1" x14ac:dyDescent="0.3">
      <c r="A3" s="181"/>
      <c r="B3" s="177"/>
      <c r="C3" s="18" t="s">
        <v>4</v>
      </c>
      <c r="D3" s="18" t="s">
        <v>5</v>
      </c>
      <c r="E3" s="181"/>
    </row>
    <row r="4" spans="1:5" ht="16.5" thickBot="1" x14ac:dyDescent="0.3">
      <c r="A4" s="19" t="s">
        <v>8</v>
      </c>
      <c r="B4" s="20">
        <v>3</v>
      </c>
      <c r="C4" s="20">
        <v>3</v>
      </c>
      <c r="D4" s="21">
        <f>C4*100/B4</f>
        <v>100</v>
      </c>
      <c r="E4" s="20"/>
    </row>
    <row r="5" spans="1:5" ht="17.25" customHeight="1" x14ac:dyDescent="0.25">
      <c r="A5" s="172" t="s">
        <v>9</v>
      </c>
      <c r="B5" s="172">
        <v>78</v>
      </c>
      <c r="C5" s="172">
        <v>60</v>
      </c>
      <c r="D5" s="184">
        <f t="shared" ref="D5" si="0">C5*100/B5</f>
        <v>76.92307692307692</v>
      </c>
      <c r="E5" s="22" t="s">
        <v>57</v>
      </c>
    </row>
    <row r="6" spans="1:5" ht="14.25" customHeight="1" x14ac:dyDescent="0.25">
      <c r="A6" s="173"/>
      <c r="B6" s="173"/>
      <c r="C6" s="173"/>
      <c r="D6" s="176"/>
      <c r="E6" s="17" t="s">
        <v>58</v>
      </c>
    </row>
    <row r="7" spans="1:5" ht="15.75" x14ac:dyDescent="0.25">
      <c r="A7" s="30" t="s">
        <v>12</v>
      </c>
      <c r="B7" s="31">
        <v>95</v>
      </c>
      <c r="C7" s="31">
        <v>85</v>
      </c>
      <c r="D7" s="32">
        <f t="shared" ref="D7" si="1">C7*100/B7</f>
        <v>89.473684210526315</v>
      </c>
      <c r="E7" s="33" t="s">
        <v>59</v>
      </c>
    </row>
    <row r="8" spans="1:5" ht="16.5" thickBot="1" x14ac:dyDescent="0.3">
      <c r="A8" s="19" t="s">
        <v>17</v>
      </c>
      <c r="B8" s="20">
        <v>21</v>
      </c>
      <c r="C8" s="20">
        <v>16</v>
      </c>
      <c r="D8" s="25">
        <f>C8*100/B8</f>
        <v>76.19047619047619</v>
      </c>
      <c r="E8" s="23" t="s">
        <v>18</v>
      </c>
    </row>
    <row r="9" spans="1:5" ht="15.75" x14ac:dyDescent="0.25">
      <c r="A9" s="172" t="s">
        <v>19</v>
      </c>
      <c r="B9" s="172">
        <v>31</v>
      </c>
      <c r="C9" s="172">
        <v>20</v>
      </c>
      <c r="D9" s="175">
        <f t="shared" ref="D9" si="2">C9*100/B9</f>
        <v>64.516129032258064</v>
      </c>
      <c r="E9" s="24" t="s">
        <v>20</v>
      </c>
    </row>
    <row r="10" spans="1:5" ht="17.25" customHeight="1" x14ac:dyDescent="0.25">
      <c r="A10" s="173"/>
      <c r="B10" s="173"/>
      <c r="C10" s="173"/>
      <c r="D10" s="176"/>
      <c r="E10" s="34" t="s">
        <v>60</v>
      </c>
    </row>
    <row r="11" spans="1:5" ht="16.5" thickBot="1" x14ac:dyDescent="0.3">
      <c r="A11" s="174"/>
      <c r="B11" s="174"/>
      <c r="C11" s="174"/>
      <c r="D11" s="177"/>
      <c r="E11" s="26" t="s">
        <v>61</v>
      </c>
    </row>
    <row r="12" spans="1:5" x14ac:dyDescent="0.25">
      <c r="A12" s="172" t="s">
        <v>23</v>
      </c>
      <c r="B12" s="172">
        <v>51</v>
      </c>
      <c r="C12" s="172">
        <v>47</v>
      </c>
      <c r="D12" s="175">
        <f>C12*100/B12</f>
        <v>92.156862745098039</v>
      </c>
      <c r="E12" s="186" t="s">
        <v>62</v>
      </c>
    </row>
    <row r="13" spans="1:5" x14ac:dyDescent="0.25">
      <c r="A13" s="173"/>
      <c r="B13" s="173"/>
      <c r="C13" s="173"/>
      <c r="D13" s="189"/>
      <c r="E13" s="187"/>
    </row>
    <row r="14" spans="1:5" ht="1.5" customHeight="1" thickBot="1" x14ac:dyDescent="0.3">
      <c r="A14" s="173"/>
      <c r="B14" s="173"/>
      <c r="C14" s="173"/>
      <c r="D14" s="189"/>
      <c r="E14" s="187"/>
    </row>
    <row r="15" spans="1:5" ht="6" hidden="1" customHeight="1" thickBot="1" x14ac:dyDescent="0.3">
      <c r="A15" s="174"/>
      <c r="B15" s="174"/>
      <c r="C15" s="174"/>
      <c r="D15" s="185"/>
      <c r="E15" s="188"/>
    </row>
    <row r="16" spans="1:5" ht="15.75" x14ac:dyDescent="0.25">
      <c r="A16" s="172" t="s">
        <v>28</v>
      </c>
      <c r="B16" s="172">
        <v>32</v>
      </c>
      <c r="C16" s="172">
        <v>15</v>
      </c>
      <c r="D16" s="175">
        <f>C16*100/B16</f>
        <v>46.875</v>
      </c>
      <c r="E16" s="22" t="s">
        <v>54</v>
      </c>
    </row>
    <row r="17" spans="1:5" ht="16.5" thickBot="1" x14ac:dyDescent="0.3">
      <c r="A17" s="174"/>
      <c r="B17" s="174"/>
      <c r="C17" s="174"/>
      <c r="D17" s="185"/>
      <c r="E17" s="23" t="s">
        <v>47</v>
      </c>
    </row>
    <row r="18" spans="1:5" ht="16.5" thickBot="1" x14ac:dyDescent="0.3">
      <c r="A18" s="19" t="s">
        <v>31</v>
      </c>
      <c r="B18" s="20">
        <v>26</v>
      </c>
      <c r="C18" s="20">
        <v>26</v>
      </c>
      <c r="D18" s="20">
        <v>100</v>
      </c>
      <c r="E18" s="20"/>
    </row>
    <row r="19" spans="1:5" ht="15.75" x14ac:dyDescent="0.25">
      <c r="A19" s="172" t="s">
        <v>32</v>
      </c>
      <c r="B19" s="172">
        <v>92</v>
      </c>
      <c r="C19" s="172">
        <v>88</v>
      </c>
      <c r="D19" s="175">
        <f>C19*100/B19</f>
        <v>95.652173913043484</v>
      </c>
      <c r="E19" s="24" t="s">
        <v>63</v>
      </c>
    </row>
    <row r="20" spans="1:5" ht="16.5" thickBot="1" x14ac:dyDescent="0.3">
      <c r="A20" s="174"/>
      <c r="B20" s="174"/>
      <c r="C20" s="174"/>
      <c r="D20" s="185"/>
      <c r="E20" s="26" t="s">
        <v>34</v>
      </c>
    </row>
    <row r="21" spans="1:5" ht="28.5" customHeight="1" thickBot="1" x14ac:dyDescent="0.3">
      <c r="A21" s="19" t="s">
        <v>35</v>
      </c>
      <c r="B21" s="20">
        <v>39</v>
      </c>
      <c r="C21" s="20">
        <v>36</v>
      </c>
      <c r="D21" s="25">
        <f>C21*100/B21</f>
        <v>92.307692307692307</v>
      </c>
      <c r="E21" s="23" t="s">
        <v>56</v>
      </c>
    </row>
    <row r="22" spans="1:5" ht="16.5" thickBot="1" x14ac:dyDescent="0.3">
      <c r="A22" s="19" t="s">
        <v>36</v>
      </c>
      <c r="B22" s="20">
        <v>35</v>
      </c>
      <c r="C22" s="20">
        <v>33</v>
      </c>
      <c r="D22" s="25">
        <f>C22*100/B22</f>
        <v>94.285714285714292</v>
      </c>
      <c r="E22" s="26" t="s">
        <v>37</v>
      </c>
    </row>
    <row r="23" spans="1:5" ht="16.5" thickBot="1" x14ac:dyDescent="0.3">
      <c r="A23" s="19" t="s">
        <v>38</v>
      </c>
      <c r="B23" s="20">
        <v>8</v>
      </c>
      <c r="C23" s="20">
        <v>7</v>
      </c>
      <c r="D23" s="25">
        <f>C23*100/B23</f>
        <v>87.5</v>
      </c>
      <c r="E23" s="23" t="s">
        <v>55</v>
      </c>
    </row>
    <row r="24" spans="1:5" ht="16.5" thickBot="1" x14ac:dyDescent="0.3">
      <c r="A24" s="27" t="s">
        <v>39</v>
      </c>
      <c r="B24" s="28">
        <f>SUM(B4:B23)</f>
        <v>511</v>
      </c>
      <c r="C24" s="28">
        <f>SUM(C4:C23)</f>
        <v>436</v>
      </c>
      <c r="D24" s="29">
        <f>C24*100/B24</f>
        <v>85.322896281800396</v>
      </c>
      <c r="E24" s="28"/>
    </row>
  </sheetData>
  <mergeCells count="26">
    <mergeCell ref="A19:A20"/>
    <mergeCell ref="B19:B20"/>
    <mergeCell ref="C19:C20"/>
    <mergeCell ref="D19:D20"/>
    <mergeCell ref="E12:E15"/>
    <mergeCell ref="A12:A15"/>
    <mergeCell ref="B12:B15"/>
    <mergeCell ref="C12:C15"/>
    <mergeCell ref="D12:D15"/>
    <mergeCell ref="A16:A17"/>
    <mergeCell ref="B16:B17"/>
    <mergeCell ref="C16:C17"/>
    <mergeCell ref="D16:D17"/>
    <mergeCell ref="A9:A11"/>
    <mergeCell ref="B9:B11"/>
    <mergeCell ref="C9:C11"/>
    <mergeCell ref="D9:D11"/>
    <mergeCell ref="A1:E1"/>
    <mergeCell ref="A2:A3"/>
    <mergeCell ref="B2:B3"/>
    <mergeCell ref="C2:D2"/>
    <mergeCell ref="E2:E3"/>
    <mergeCell ref="A5:A6"/>
    <mergeCell ref="B5:B6"/>
    <mergeCell ref="C5:C6"/>
    <mergeCell ref="D5:D6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0" workbookViewId="0">
      <selection sqref="A1:E28"/>
    </sheetView>
  </sheetViews>
  <sheetFormatPr defaultRowHeight="15" x14ac:dyDescent="0.25"/>
  <cols>
    <col min="1" max="1" width="23.5703125" customWidth="1"/>
    <col min="2" max="2" width="23.140625" customWidth="1"/>
    <col min="3" max="3" width="34" customWidth="1"/>
    <col min="4" max="4" width="16.140625" customWidth="1"/>
    <col min="5" max="5" width="40.28515625" customWidth="1"/>
  </cols>
  <sheetData>
    <row r="1" spans="1:5" ht="68.25" customHeight="1" thickBot="1" x14ac:dyDescent="0.3">
      <c r="A1" s="178" t="s">
        <v>64</v>
      </c>
      <c r="B1" s="179"/>
      <c r="C1" s="179"/>
      <c r="D1" s="179"/>
      <c r="E1" s="179"/>
    </row>
    <row r="2" spans="1:5" ht="44.25" customHeight="1" thickBot="1" x14ac:dyDescent="0.3">
      <c r="A2" s="180" t="s">
        <v>1</v>
      </c>
      <c r="B2" s="180" t="s">
        <v>40</v>
      </c>
      <c r="C2" s="182" t="s">
        <v>2</v>
      </c>
      <c r="D2" s="183"/>
      <c r="E2" s="180" t="s">
        <v>3</v>
      </c>
    </row>
    <row r="3" spans="1:5" ht="32.25" thickBot="1" x14ac:dyDescent="0.3">
      <c r="A3" s="181"/>
      <c r="B3" s="177"/>
      <c r="C3" s="18" t="s">
        <v>4</v>
      </c>
      <c r="D3" s="18" t="s">
        <v>5</v>
      </c>
      <c r="E3" s="181"/>
    </row>
    <row r="4" spans="1:5" ht="32.25" thickBot="1" x14ac:dyDescent="0.3">
      <c r="A4" s="39" t="s">
        <v>8</v>
      </c>
      <c r="B4" s="20">
        <v>5</v>
      </c>
      <c r="C4" s="20">
        <v>4</v>
      </c>
      <c r="D4" s="21">
        <f>C4*100/B4</f>
        <v>80</v>
      </c>
      <c r="E4" s="37" t="s">
        <v>74</v>
      </c>
    </row>
    <row r="5" spans="1:5" ht="15.75" x14ac:dyDescent="0.25">
      <c r="A5" s="172" t="s">
        <v>9</v>
      </c>
      <c r="B5" s="172">
        <v>77</v>
      </c>
      <c r="C5" s="172">
        <v>70</v>
      </c>
      <c r="D5" s="184">
        <f t="shared" ref="D5" si="0">C5*100/B5</f>
        <v>90.909090909090907</v>
      </c>
      <c r="E5" s="22" t="s">
        <v>57</v>
      </c>
    </row>
    <row r="6" spans="1:5" ht="15.75" x14ac:dyDescent="0.25">
      <c r="A6" s="173"/>
      <c r="B6" s="173"/>
      <c r="C6" s="173"/>
      <c r="D6" s="176"/>
      <c r="E6" s="22" t="s">
        <v>73</v>
      </c>
    </row>
    <row r="7" spans="1:5" ht="45" customHeight="1" x14ac:dyDescent="0.25">
      <c r="A7" s="30" t="s">
        <v>12</v>
      </c>
      <c r="B7" s="31">
        <v>100</v>
      </c>
      <c r="C7" s="31">
        <v>89</v>
      </c>
      <c r="D7" s="32">
        <f t="shared" ref="D7" si="1">C7*100/B7</f>
        <v>89</v>
      </c>
      <c r="E7" s="33" t="s">
        <v>65</v>
      </c>
    </row>
    <row r="8" spans="1:5" ht="48" thickBot="1" x14ac:dyDescent="0.3">
      <c r="A8" s="39" t="s">
        <v>17</v>
      </c>
      <c r="B8" s="20">
        <v>26</v>
      </c>
      <c r="C8" s="20">
        <v>19</v>
      </c>
      <c r="D8" s="25">
        <f>C8*100/B8</f>
        <v>73.07692307692308</v>
      </c>
      <c r="E8" s="23" t="s">
        <v>71</v>
      </c>
    </row>
    <row r="9" spans="1:5" x14ac:dyDescent="0.25">
      <c r="A9" s="172" t="s">
        <v>66</v>
      </c>
      <c r="B9" s="172">
        <v>0</v>
      </c>
      <c r="C9" s="172">
        <v>0</v>
      </c>
      <c r="D9" s="175">
        <v>0</v>
      </c>
      <c r="E9" s="172">
        <v>0</v>
      </c>
    </row>
    <row r="10" spans="1:5" x14ac:dyDescent="0.25">
      <c r="A10" s="176"/>
      <c r="B10" s="168"/>
      <c r="C10" s="168"/>
      <c r="D10" s="168"/>
      <c r="E10" s="190"/>
    </row>
    <row r="11" spans="1:5" ht="15.75" thickBot="1" x14ac:dyDescent="0.3">
      <c r="A11" s="177"/>
      <c r="B11" s="162"/>
      <c r="C11" s="162"/>
      <c r="D11" s="162"/>
      <c r="E11" s="191"/>
    </row>
    <row r="12" spans="1:5" ht="15.75" x14ac:dyDescent="0.25">
      <c r="A12" s="172" t="s">
        <v>19</v>
      </c>
      <c r="B12" s="172">
        <v>32</v>
      </c>
      <c r="C12" s="172">
        <v>20</v>
      </c>
      <c r="D12" s="175">
        <f t="shared" ref="D12" si="2">C12*100/B12</f>
        <v>62.5</v>
      </c>
      <c r="E12" s="24" t="s">
        <v>20</v>
      </c>
    </row>
    <row r="13" spans="1:5" ht="15.75" x14ac:dyDescent="0.25">
      <c r="A13" s="173"/>
      <c r="B13" s="173"/>
      <c r="C13" s="173"/>
      <c r="D13" s="176"/>
      <c r="E13" s="24" t="s">
        <v>60</v>
      </c>
    </row>
    <row r="14" spans="1:5" ht="16.5" thickBot="1" x14ac:dyDescent="0.3">
      <c r="A14" s="174"/>
      <c r="B14" s="174"/>
      <c r="C14" s="174"/>
      <c r="D14" s="177"/>
      <c r="E14" s="26" t="s">
        <v>75</v>
      </c>
    </row>
    <row r="15" spans="1:5" x14ac:dyDescent="0.25">
      <c r="A15" s="172" t="s">
        <v>23</v>
      </c>
      <c r="B15" s="172">
        <v>50</v>
      </c>
      <c r="C15" s="172">
        <v>47</v>
      </c>
      <c r="D15" s="175">
        <f>C15*100/B15</f>
        <v>94</v>
      </c>
      <c r="E15" s="186" t="s">
        <v>72</v>
      </c>
    </row>
    <row r="16" spans="1:5" x14ac:dyDescent="0.25">
      <c r="A16" s="173"/>
      <c r="B16" s="173"/>
      <c r="C16" s="173"/>
      <c r="D16" s="189"/>
      <c r="E16" s="187"/>
    </row>
    <row r="17" spans="1:5" x14ac:dyDescent="0.25">
      <c r="A17" s="173"/>
      <c r="B17" s="173"/>
      <c r="C17" s="173"/>
      <c r="D17" s="189"/>
      <c r="E17" s="187"/>
    </row>
    <row r="18" spans="1:5" ht="15.75" thickBot="1" x14ac:dyDescent="0.3">
      <c r="A18" s="174"/>
      <c r="B18" s="174"/>
      <c r="C18" s="174"/>
      <c r="D18" s="185"/>
      <c r="E18" s="188"/>
    </row>
    <row r="19" spans="1:5" x14ac:dyDescent="0.25">
      <c r="A19" s="172" t="s">
        <v>28</v>
      </c>
      <c r="B19" s="172">
        <v>25</v>
      </c>
      <c r="C19" s="172">
        <v>13</v>
      </c>
      <c r="D19" s="175">
        <f>C19*100/B19</f>
        <v>52</v>
      </c>
      <c r="E19" s="192" t="s">
        <v>69</v>
      </c>
    </row>
    <row r="20" spans="1:5" ht="15.75" thickBot="1" x14ac:dyDescent="0.3">
      <c r="A20" s="174"/>
      <c r="B20" s="174"/>
      <c r="C20" s="174"/>
      <c r="D20" s="185"/>
      <c r="E20" s="193"/>
    </row>
    <row r="21" spans="1:5" ht="16.5" thickBot="1" x14ac:dyDescent="0.3">
      <c r="A21" s="39" t="s">
        <v>31</v>
      </c>
      <c r="B21" s="20">
        <v>26</v>
      </c>
      <c r="C21" s="20">
        <v>26</v>
      </c>
      <c r="D21" s="20">
        <v>100</v>
      </c>
      <c r="E21" s="35"/>
    </row>
    <row r="22" spans="1:5" ht="16.5" thickBot="1" x14ac:dyDescent="0.3">
      <c r="A22" s="38" t="s">
        <v>67</v>
      </c>
      <c r="B22" s="35">
        <v>0</v>
      </c>
      <c r="C22" s="35">
        <v>0</v>
      </c>
      <c r="D22" s="40">
        <v>0</v>
      </c>
      <c r="E22" s="41">
        <v>0</v>
      </c>
    </row>
    <row r="23" spans="1:5" ht="15.75" x14ac:dyDescent="0.25">
      <c r="A23" s="172" t="s">
        <v>32</v>
      </c>
      <c r="B23" s="172">
        <v>108</v>
      </c>
      <c r="C23" s="172">
        <v>104</v>
      </c>
      <c r="D23" s="175">
        <f>C23*100/B23</f>
        <v>96.296296296296291</v>
      </c>
      <c r="E23" s="24" t="s">
        <v>33</v>
      </c>
    </row>
    <row r="24" spans="1:5" ht="16.5" thickBot="1" x14ac:dyDescent="0.3">
      <c r="A24" s="174"/>
      <c r="B24" s="174"/>
      <c r="C24" s="174"/>
      <c r="D24" s="185"/>
      <c r="E24" s="26" t="s">
        <v>34</v>
      </c>
    </row>
    <row r="25" spans="1:5" ht="16.5" thickBot="1" x14ac:dyDescent="0.3">
      <c r="A25" s="39" t="s">
        <v>35</v>
      </c>
      <c r="B25" s="20">
        <v>42</v>
      </c>
      <c r="C25" s="20">
        <v>39</v>
      </c>
      <c r="D25" s="25">
        <f>C25*100/B25</f>
        <v>92.857142857142861</v>
      </c>
      <c r="E25" s="23" t="s">
        <v>68</v>
      </c>
    </row>
    <row r="26" spans="1:5" ht="16.5" thickBot="1" x14ac:dyDescent="0.3">
      <c r="A26" s="39" t="s">
        <v>36</v>
      </c>
      <c r="B26" s="20">
        <v>41</v>
      </c>
      <c r="C26" s="20">
        <v>39</v>
      </c>
      <c r="D26" s="25">
        <f>C26*100/B26</f>
        <v>95.121951219512198</v>
      </c>
      <c r="E26" s="26" t="s">
        <v>37</v>
      </c>
    </row>
    <row r="27" spans="1:5" ht="16.5" thickBot="1" x14ac:dyDescent="0.3">
      <c r="A27" s="39" t="s">
        <v>38</v>
      </c>
      <c r="B27" s="20">
        <v>10</v>
      </c>
      <c r="C27" s="20">
        <v>9</v>
      </c>
      <c r="D27" s="25">
        <f>C27*100/B27</f>
        <v>90</v>
      </c>
      <c r="E27" s="23" t="s">
        <v>70</v>
      </c>
    </row>
    <row r="28" spans="1:5" ht="16.5" thickBot="1" x14ac:dyDescent="0.3">
      <c r="A28" s="27" t="s">
        <v>39</v>
      </c>
      <c r="B28" s="28">
        <f>SUM(B4:B27)</f>
        <v>542</v>
      </c>
      <c r="C28" s="28">
        <f>SUM(C4:C27)</f>
        <v>479</v>
      </c>
      <c r="D28" s="29">
        <f>C28*100/B28</f>
        <v>88.376383763837637</v>
      </c>
      <c r="E28" s="28">
        <v>58</v>
      </c>
    </row>
    <row r="29" spans="1:5" x14ac:dyDescent="0.25">
      <c r="A29" s="36"/>
      <c r="B29" s="36"/>
      <c r="C29" s="36"/>
      <c r="D29" s="36"/>
      <c r="E29" s="36"/>
    </row>
  </sheetData>
  <mergeCells count="32">
    <mergeCell ref="A1:E1"/>
    <mergeCell ref="A2:A3"/>
    <mergeCell ref="B2:B3"/>
    <mergeCell ref="C2:D2"/>
    <mergeCell ref="E2:E3"/>
    <mergeCell ref="D5:D6"/>
    <mergeCell ref="A12:A14"/>
    <mergeCell ref="B12:B14"/>
    <mergeCell ref="C12:C14"/>
    <mergeCell ref="D12:D14"/>
    <mergeCell ref="A9:A11"/>
    <mergeCell ref="A5:A6"/>
    <mergeCell ref="B5:B6"/>
    <mergeCell ref="C5:C6"/>
    <mergeCell ref="B9:B11"/>
    <mergeCell ref="C9:C11"/>
    <mergeCell ref="D9:D11"/>
    <mergeCell ref="A23:A24"/>
    <mergeCell ref="B23:B24"/>
    <mergeCell ref="C23:C24"/>
    <mergeCell ref="D23:D24"/>
    <mergeCell ref="E9:E11"/>
    <mergeCell ref="E15:E18"/>
    <mergeCell ref="A19:A20"/>
    <mergeCell ref="B19:B20"/>
    <mergeCell ref="C19:C20"/>
    <mergeCell ref="D19:D20"/>
    <mergeCell ref="A15:A18"/>
    <mergeCell ref="B15:B18"/>
    <mergeCell ref="C15:C18"/>
    <mergeCell ref="D15:D18"/>
    <mergeCell ref="E19:E2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workbookViewId="0">
      <selection sqref="A1:F29"/>
    </sheetView>
  </sheetViews>
  <sheetFormatPr defaultRowHeight="15" x14ac:dyDescent="0.25"/>
  <cols>
    <col min="1" max="1" width="20.42578125" customWidth="1"/>
    <col min="2" max="2" width="17.28515625" customWidth="1"/>
    <col min="3" max="3" width="26.28515625" customWidth="1"/>
    <col min="4" max="4" width="22.7109375" customWidth="1"/>
    <col min="5" max="5" width="28.5703125" customWidth="1"/>
    <col min="6" max="6" width="55.7109375" customWidth="1"/>
  </cols>
  <sheetData>
    <row r="1" spans="1:6" ht="18.75" x14ac:dyDescent="0.3">
      <c r="F1" s="56" t="s">
        <v>94</v>
      </c>
    </row>
    <row r="2" spans="1:6" ht="60.75" customHeight="1" thickBot="1" x14ac:dyDescent="0.3">
      <c r="A2" s="178" t="s">
        <v>76</v>
      </c>
      <c r="B2" s="207"/>
      <c r="C2" s="179"/>
      <c r="D2" s="179"/>
      <c r="E2" s="179"/>
      <c r="F2" s="179"/>
    </row>
    <row r="3" spans="1:6" ht="52.5" customHeight="1" thickBot="1" x14ac:dyDescent="0.3">
      <c r="A3" s="208" t="s">
        <v>1</v>
      </c>
      <c r="B3" s="210" t="s">
        <v>40</v>
      </c>
      <c r="C3" s="212" t="s">
        <v>2</v>
      </c>
      <c r="D3" s="212"/>
      <c r="E3" s="183"/>
      <c r="F3" s="180" t="s">
        <v>92</v>
      </c>
    </row>
    <row r="4" spans="1:6" ht="44.25" customHeight="1" x14ac:dyDescent="0.25">
      <c r="A4" s="209"/>
      <c r="B4" s="211"/>
      <c r="C4" s="45" t="s">
        <v>89</v>
      </c>
      <c r="D4" s="45" t="s">
        <v>90</v>
      </c>
      <c r="E4" s="45" t="s">
        <v>91</v>
      </c>
      <c r="F4" s="213"/>
    </row>
    <row r="5" spans="1:6" ht="15.75" x14ac:dyDescent="0.25">
      <c r="A5" s="42" t="s">
        <v>8</v>
      </c>
      <c r="B5" s="42">
        <v>6</v>
      </c>
      <c r="C5" s="42">
        <v>4</v>
      </c>
      <c r="D5" s="42">
        <v>3</v>
      </c>
      <c r="E5" s="46">
        <f>D5*100/B5</f>
        <v>50</v>
      </c>
      <c r="F5" s="43" t="s">
        <v>80</v>
      </c>
    </row>
    <row r="6" spans="1:6" x14ac:dyDescent="0.25">
      <c r="A6" s="196" t="s">
        <v>9</v>
      </c>
      <c r="B6" s="196">
        <v>76</v>
      </c>
      <c r="C6" s="196">
        <v>75</v>
      </c>
      <c r="D6" s="198">
        <v>56</v>
      </c>
      <c r="E6" s="204">
        <f>D6*100/B6</f>
        <v>73.684210526315795</v>
      </c>
      <c r="F6" s="194" t="s">
        <v>84</v>
      </c>
    </row>
    <row r="7" spans="1:6" x14ac:dyDescent="0.25">
      <c r="A7" s="196"/>
      <c r="B7" s="196"/>
      <c r="C7" s="196"/>
      <c r="D7" s="199"/>
      <c r="E7" s="214"/>
      <c r="F7" s="195"/>
    </row>
    <row r="8" spans="1:6" ht="31.5" x14ac:dyDescent="0.25">
      <c r="A8" s="42" t="s">
        <v>12</v>
      </c>
      <c r="B8" s="42">
        <v>107</v>
      </c>
      <c r="C8" s="42">
        <v>99</v>
      </c>
      <c r="D8" s="42">
        <v>91</v>
      </c>
      <c r="E8" s="46">
        <f>D8*100/B8</f>
        <v>85.046728971962622</v>
      </c>
      <c r="F8" s="48" t="s">
        <v>93</v>
      </c>
    </row>
    <row r="9" spans="1:6" ht="31.5" x14ac:dyDescent="0.25">
      <c r="A9" s="42" t="s">
        <v>17</v>
      </c>
      <c r="B9" s="42">
        <v>29</v>
      </c>
      <c r="C9" s="42">
        <v>23</v>
      </c>
      <c r="D9" s="42">
        <v>26</v>
      </c>
      <c r="E9" s="46">
        <f>D9*100/B9</f>
        <v>89.65517241379311</v>
      </c>
      <c r="F9" s="47" t="s">
        <v>79</v>
      </c>
    </row>
    <row r="10" spans="1:6" ht="15.75" x14ac:dyDescent="0.25">
      <c r="A10" s="196" t="s">
        <v>19</v>
      </c>
      <c r="B10" s="196">
        <v>39</v>
      </c>
      <c r="C10" s="196">
        <v>21</v>
      </c>
      <c r="D10" s="198">
        <v>20</v>
      </c>
      <c r="E10" s="204">
        <f>D10*100/B10</f>
        <v>51.282051282051285</v>
      </c>
      <c r="F10" s="48" t="s">
        <v>82</v>
      </c>
    </row>
    <row r="11" spans="1:6" ht="15.75" x14ac:dyDescent="0.25">
      <c r="A11" s="196"/>
      <c r="B11" s="196"/>
      <c r="C11" s="196"/>
      <c r="D11" s="206"/>
      <c r="E11" s="205"/>
      <c r="F11" s="48" t="s">
        <v>85</v>
      </c>
    </row>
    <row r="12" spans="1:6" ht="15.75" x14ac:dyDescent="0.25">
      <c r="A12" s="196"/>
      <c r="B12" s="196"/>
      <c r="C12" s="196"/>
      <c r="D12" s="206"/>
      <c r="E12" s="205"/>
      <c r="F12" s="48" t="s">
        <v>87</v>
      </c>
    </row>
    <row r="13" spans="1:6" ht="31.5" x14ac:dyDescent="0.25">
      <c r="A13" s="196"/>
      <c r="B13" s="196"/>
      <c r="C13" s="196"/>
      <c r="D13" s="206"/>
      <c r="E13" s="205"/>
      <c r="F13" s="48" t="s">
        <v>86</v>
      </c>
    </row>
    <row r="14" spans="1:6" ht="15.75" x14ac:dyDescent="0.25">
      <c r="A14" s="196"/>
      <c r="B14" s="196"/>
      <c r="C14" s="196"/>
      <c r="D14" s="199"/>
      <c r="E14" s="205"/>
      <c r="F14" s="48" t="s">
        <v>81</v>
      </c>
    </row>
    <row r="15" spans="1:6" x14ac:dyDescent="0.25">
      <c r="A15" s="196" t="s">
        <v>23</v>
      </c>
      <c r="B15" s="196">
        <v>50</v>
      </c>
      <c r="C15" s="196">
        <v>47</v>
      </c>
      <c r="D15" s="198">
        <v>44</v>
      </c>
      <c r="E15" s="197">
        <f>D15*100/B15</f>
        <v>88</v>
      </c>
      <c r="F15" s="200" t="s">
        <v>72</v>
      </c>
    </row>
    <row r="16" spans="1:6" ht="11.25" customHeight="1" x14ac:dyDescent="0.25">
      <c r="A16" s="196"/>
      <c r="B16" s="196"/>
      <c r="C16" s="196"/>
      <c r="D16" s="199"/>
      <c r="E16" s="197"/>
      <c r="F16" s="201"/>
    </row>
    <row r="17" spans="1:6" ht="15.75" hidden="1" x14ac:dyDescent="0.25">
      <c r="A17" s="196"/>
      <c r="B17" s="196"/>
      <c r="C17" s="196"/>
      <c r="D17" s="42"/>
      <c r="E17" s="197"/>
      <c r="F17" s="201"/>
    </row>
    <row r="18" spans="1:6" ht="15.75" hidden="1" x14ac:dyDescent="0.25">
      <c r="A18" s="196"/>
      <c r="B18" s="196"/>
      <c r="C18" s="196"/>
      <c r="D18" s="42"/>
      <c r="E18" s="197"/>
      <c r="F18" s="201"/>
    </row>
    <row r="19" spans="1:6" x14ac:dyDescent="0.25">
      <c r="A19" s="196" t="s">
        <v>28</v>
      </c>
      <c r="B19" s="196">
        <v>32</v>
      </c>
      <c r="C19" s="196">
        <v>16</v>
      </c>
      <c r="D19" s="198">
        <v>15</v>
      </c>
      <c r="E19" s="197">
        <f>D19*100/B19</f>
        <v>46.875</v>
      </c>
      <c r="F19" s="202" t="s">
        <v>88</v>
      </c>
    </row>
    <row r="20" spans="1:6" x14ac:dyDescent="0.25">
      <c r="A20" s="196"/>
      <c r="B20" s="196"/>
      <c r="C20" s="196"/>
      <c r="D20" s="199"/>
      <c r="E20" s="197"/>
      <c r="F20" s="203"/>
    </row>
    <row r="21" spans="1:6" ht="15.75" x14ac:dyDescent="0.25">
      <c r="A21" s="42" t="s">
        <v>31</v>
      </c>
      <c r="B21" s="42">
        <v>26</v>
      </c>
      <c r="C21" s="42">
        <v>26</v>
      </c>
      <c r="D21" s="42">
        <v>27</v>
      </c>
      <c r="E21" s="44">
        <f>D21*100/B21</f>
        <v>103.84615384615384</v>
      </c>
      <c r="F21" s="47"/>
    </row>
    <row r="22" spans="1:6" ht="15.75" x14ac:dyDescent="0.25">
      <c r="A22" s="42" t="s">
        <v>67</v>
      </c>
      <c r="B22" s="42">
        <v>6</v>
      </c>
      <c r="C22" s="42">
        <v>3</v>
      </c>
      <c r="D22" s="42">
        <v>2</v>
      </c>
      <c r="E22" s="44">
        <f>D22*100/B22</f>
        <v>33.333333333333336</v>
      </c>
      <c r="F22" s="43" t="s">
        <v>77</v>
      </c>
    </row>
    <row r="23" spans="1:6" ht="15.75" x14ac:dyDescent="0.25">
      <c r="A23" s="196" t="s">
        <v>32</v>
      </c>
      <c r="B23" s="196">
        <v>124</v>
      </c>
      <c r="C23" s="196">
        <v>120</v>
      </c>
      <c r="D23" s="198">
        <v>93</v>
      </c>
      <c r="E23" s="197">
        <f>D23*100/B23</f>
        <v>75</v>
      </c>
      <c r="F23" s="48" t="s">
        <v>33</v>
      </c>
    </row>
    <row r="24" spans="1:6" ht="15.75" x14ac:dyDescent="0.25">
      <c r="A24" s="196"/>
      <c r="B24" s="196"/>
      <c r="C24" s="196"/>
      <c r="D24" s="199"/>
      <c r="E24" s="197"/>
      <c r="F24" s="48" t="s">
        <v>34</v>
      </c>
    </row>
    <row r="25" spans="1:6" ht="15.75" x14ac:dyDescent="0.25">
      <c r="A25" s="42" t="s">
        <v>35</v>
      </c>
      <c r="B25" s="42">
        <v>43</v>
      </c>
      <c r="C25" s="42">
        <v>41</v>
      </c>
      <c r="D25" s="42">
        <v>31</v>
      </c>
      <c r="E25" s="44">
        <f>D25*100/B25</f>
        <v>72.093023255813947</v>
      </c>
      <c r="F25" s="47" t="s">
        <v>83</v>
      </c>
    </row>
    <row r="26" spans="1:6" ht="15.75" x14ac:dyDescent="0.25">
      <c r="A26" s="42" t="s">
        <v>36</v>
      </c>
      <c r="B26" s="42">
        <v>46</v>
      </c>
      <c r="C26" s="42">
        <v>46</v>
      </c>
      <c r="D26" s="42">
        <v>41</v>
      </c>
      <c r="E26" s="44">
        <f>D26*100/B26</f>
        <v>89.130434782608702</v>
      </c>
      <c r="F26" s="48"/>
    </row>
    <row r="27" spans="1:6" ht="15.75" x14ac:dyDescent="0.25">
      <c r="A27" s="42" t="s">
        <v>38</v>
      </c>
      <c r="B27" s="42">
        <v>12</v>
      </c>
      <c r="C27" s="42">
        <v>11</v>
      </c>
      <c r="D27" s="42">
        <v>11</v>
      </c>
      <c r="E27" s="44">
        <f>D27*100/B27</f>
        <v>91.666666666666671</v>
      </c>
      <c r="F27" s="47" t="s">
        <v>78</v>
      </c>
    </row>
    <row r="28" spans="1:6" ht="15.75" x14ac:dyDescent="0.25">
      <c r="A28" s="49" t="s">
        <v>39</v>
      </c>
      <c r="B28" s="49">
        <f>SUM(B5:B27)</f>
        <v>596</v>
      </c>
      <c r="C28" s="49">
        <f>SUM(C5:C27)</f>
        <v>532</v>
      </c>
      <c r="D28" s="49">
        <v>469</v>
      </c>
      <c r="E28" s="50">
        <f>D28*100/B28</f>
        <v>78.691275167785236</v>
      </c>
      <c r="F28" s="49">
        <v>56</v>
      </c>
    </row>
    <row r="29" spans="1:6" x14ac:dyDescent="0.25">
      <c r="E29" s="16"/>
    </row>
    <row r="30" spans="1:6" x14ac:dyDescent="0.25">
      <c r="E30" s="16"/>
    </row>
  </sheetData>
  <mergeCells count="33">
    <mergeCell ref="A6:A7"/>
    <mergeCell ref="B6:B7"/>
    <mergeCell ref="C6:C7"/>
    <mergeCell ref="E6:E7"/>
    <mergeCell ref="D6:D7"/>
    <mergeCell ref="A2:F2"/>
    <mergeCell ref="A3:A4"/>
    <mergeCell ref="B3:B4"/>
    <mergeCell ref="C3:E3"/>
    <mergeCell ref="F3:F4"/>
    <mergeCell ref="F15:F18"/>
    <mergeCell ref="F19:F20"/>
    <mergeCell ref="A10:A14"/>
    <mergeCell ref="B10:B14"/>
    <mergeCell ref="C10:C14"/>
    <mergeCell ref="E10:E14"/>
    <mergeCell ref="D10:D14"/>
    <mergeCell ref="F6:F7"/>
    <mergeCell ref="A23:A24"/>
    <mergeCell ref="B23:B24"/>
    <mergeCell ref="C23:C24"/>
    <mergeCell ref="E23:E24"/>
    <mergeCell ref="A15:A18"/>
    <mergeCell ref="B15:B18"/>
    <mergeCell ref="C15:C18"/>
    <mergeCell ref="E15:E18"/>
    <mergeCell ref="A19:A20"/>
    <mergeCell ref="B19:B20"/>
    <mergeCell ref="C19:C20"/>
    <mergeCell ref="E19:E20"/>
    <mergeCell ref="D15:D16"/>
    <mergeCell ref="D19:D20"/>
    <mergeCell ref="D23:D24"/>
  </mergeCells>
  <pageMargins left="0.7" right="0.7" top="0.75" bottom="0.75" header="0.3" footer="0.3"/>
  <pageSetup paperSize="9" scale="7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A21" sqref="A21"/>
    </sheetView>
  </sheetViews>
  <sheetFormatPr defaultRowHeight="15" x14ac:dyDescent="0.25"/>
  <cols>
    <col min="1" max="1" width="16.5703125" customWidth="1"/>
    <col min="2" max="2" width="17" customWidth="1"/>
    <col min="3" max="3" width="21.7109375" customWidth="1"/>
    <col min="4" max="4" width="18.85546875" customWidth="1"/>
    <col min="5" max="5" width="27.140625" customWidth="1"/>
  </cols>
  <sheetData>
    <row r="1" spans="1:5" ht="18.75" x14ac:dyDescent="0.3">
      <c r="E1" s="56" t="s">
        <v>94</v>
      </c>
    </row>
    <row r="2" spans="1:5" ht="75" customHeight="1" thickBot="1" x14ac:dyDescent="0.3">
      <c r="A2" s="178" t="s">
        <v>99</v>
      </c>
      <c r="B2" s="207"/>
      <c r="C2" s="179"/>
      <c r="D2" s="179"/>
      <c r="E2" s="179"/>
    </row>
    <row r="3" spans="1:5" ht="16.5" thickBot="1" x14ac:dyDescent="0.3">
      <c r="A3" s="208" t="s">
        <v>1</v>
      </c>
      <c r="B3" s="210" t="s">
        <v>40</v>
      </c>
      <c r="C3" s="212" t="s">
        <v>2</v>
      </c>
      <c r="D3" s="183"/>
      <c r="E3" s="180" t="s">
        <v>92</v>
      </c>
    </row>
    <row r="4" spans="1:5" ht="63" x14ac:dyDescent="0.25">
      <c r="A4" s="209"/>
      <c r="B4" s="211"/>
      <c r="C4" s="45" t="s">
        <v>89</v>
      </c>
      <c r="D4" s="45" t="s">
        <v>91</v>
      </c>
      <c r="E4" s="213"/>
    </row>
    <row r="5" spans="1:5" ht="33.75" customHeight="1" x14ac:dyDescent="0.25">
      <c r="A5" s="51" t="s">
        <v>8</v>
      </c>
      <c r="B5" s="51">
        <v>10</v>
      </c>
      <c r="C5" s="51">
        <v>5</v>
      </c>
      <c r="D5" s="55">
        <f>C5*100/B5</f>
        <v>50</v>
      </c>
      <c r="E5" s="43" t="s">
        <v>96</v>
      </c>
    </row>
    <row r="6" spans="1:5" ht="15" customHeight="1" x14ac:dyDescent="0.25">
      <c r="A6" s="196" t="s">
        <v>9</v>
      </c>
      <c r="B6" s="196">
        <v>64</v>
      </c>
      <c r="C6" s="196">
        <v>56</v>
      </c>
      <c r="D6" s="222">
        <f t="shared" ref="D6" si="0">C6*100/B6</f>
        <v>87.5</v>
      </c>
      <c r="E6" s="194" t="s">
        <v>102</v>
      </c>
    </row>
    <row r="7" spans="1:5" x14ac:dyDescent="0.25">
      <c r="A7" s="196"/>
      <c r="B7" s="196"/>
      <c r="C7" s="196"/>
      <c r="D7" s="199"/>
      <c r="E7" s="195"/>
    </row>
    <row r="8" spans="1:5" ht="15.75" x14ac:dyDescent="0.25">
      <c r="A8" s="51" t="s">
        <v>12</v>
      </c>
      <c r="B8" s="57"/>
      <c r="C8" s="57"/>
      <c r="D8" s="58"/>
      <c r="E8" s="59"/>
    </row>
    <row r="9" spans="1:5" ht="31.5" x14ac:dyDescent="0.25">
      <c r="A9" s="51" t="s">
        <v>17</v>
      </c>
      <c r="B9" s="51">
        <v>31</v>
      </c>
      <c r="C9" s="51">
        <v>27</v>
      </c>
      <c r="D9" s="52">
        <f>C9*100/B9</f>
        <v>87.096774193548384</v>
      </c>
      <c r="E9" s="54" t="s">
        <v>97</v>
      </c>
    </row>
    <row r="10" spans="1:5" x14ac:dyDescent="0.25">
      <c r="A10" s="196" t="s">
        <v>19</v>
      </c>
      <c r="B10" s="196">
        <v>38</v>
      </c>
      <c r="C10" s="196">
        <v>32</v>
      </c>
      <c r="D10" s="218">
        <f>C10*100/B10</f>
        <v>84.21052631578948</v>
      </c>
      <c r="E10" s="219" t="s">
        <v>104</v>
      </c>
    </row>
    <row r="11" spans="1:5" ht="13.5" customHeight="1" x14ac:dyDescent="0.25">
      <c r="A11" s="196"/>
      <c r="B11" s="196"/>
      <c r="C11" s="196"/>
      <c r="D11" s="206"/>
      <c r="E11" s="223"/>
    </row>
    <row r="12" spans="1:5" hidden="1" x14ac:dyDescent="0.25">
      <c r="A12" s="196"/>
      <c r="B12" s="196"/>
      <c r="C12" s="196"/>
      <c r="D12" s="206"/>
      <c r="E12" s="223"/>
    </row>
    <row r="13" spans="1:5" hidden="1" x14ac:dyDescent="0.25">
      <c r="A13" s="196"/>
      <c r="B13" s="196"/>
      <c r="C13" s="196"/>
      <c r="D13" s="206"/>
      <c r="E13" s="223"/>
    </row>
    <row r="14" spans="1:5" hidden="1" x14ac:dyDescent="0.25">
      <c r="A14" s="196"/>
      <c r="B14" s="196"/>
      <c r="C14" s="196"/>
      <c r="D14" s="199"/>
      <c r="E14" s="220"/>
    </row>
    <row r="15" spans="1:5" ht="15" customHeight="1" x14ac:dyDescent="0.25">
      <c r="A15" s="196" t="s">
        <v>23</v>
      </c>
      <c r="B15" s="221"/>
      <c r="C15" s="221"/>
      <c r="D15" s="217"/>
      <c r="E15" s="215"/>
    </row>
    <row r="16" spans="1:5" ht="6.75" customHeight="1" x14ac:dyDescent="0.25">
      <c r="A16" s="196"/>
      <c r="B16" s="221"/>
      <c r="C16" s="221"/>
      <c r="D16" s="206"/>
      <c r="E16" s="216"/>
    </row>
    <row r="17" spans="1:5" ht="15" hidden="1" customHeight="1" x14ac:dyDescent="0.25">
      <c r="A17" s="196"/>
      <c r="B17" s="221"/>
      <c r="C17" s="221"/>
      <c r="D17" s="206"/>
      <c r="E17" s="216"/>
    </row>
    <row r="18" spans="1:5" ht="15" hidden="1" customHeight="1" x14ac:dyDescent="0.25">
      <c r="A18" s="196"/>
      <c r="B18" s="221"/>
      <c r="C18" s="221"/>
      <c r="D18" s="199"/>
      <c r="E18" s="216"/>
    </row>
    <row r="19" spans="1:5" ht="15" customHeight="1" x14ac:dyDescent="0.25">
      <c r="A19" s="196" t="s">
        <v>28</v>
      </c>
      <c r="B19" s="196">
        <v>29</v>
      </c>
      <c r="C19" s="196">
        <v>17</v>
      </c>
      <c r="D19" s="218">
        <f>C19*100/B19</f>
        <v>58.620689655172413</v>
      </c>
      <c r="E19" s="202" t="s">
        <v>100</v>
      </c>
    </row>
    <row r="20" spans="1:5" ht="6" customHeight="1" x14ac:dyDescent="0.25">
      <c r="A20" s="196"/>
      <c r="B20" s="196"/>
      <c r="C20" s="196"/>
      <c r="D20" s="199"/>
      <c r="E20" s="203"/>
    </row>
    <row r="21" spans="1:5" ht="15.75" x14ac:dyDescent="0.25">
      <c r="A21" s="65" t="s">
        <v>31</v>
      </c>
      <c r="B21" s="51">
        <v>35</v>
      </c>
      <c r="C21" s="51">
        <v>33</v>
      </c>
      <c r="D21" s="52">
        <f>C21*100/B21</f>
        <v>94.285714285714292</v>
      </c>
      <c r="E21" s="54"/>
    </row>
    <row r="22" spans="1:5" ht="21.75" customHeight="1" x14ac:dyDescent="0.25">
      <c r="A22" s="51" t="s">
        <v>67</v>
      </c>
      <c r="B22" s="51">
        <v>12</v>
      </c>
      <c r="C22" s="51">
        <v>7</v>
      </c>
      <c r="D22" s="52">
        <f>C22*100/B22</f>
        <v>58.333333333333336</v>
      </c>
      <c r="E22" s="43" t="s">
        <v>98</v>
      </c>
    </row>
    <row r="23" spans="1:5" x14ac:dyDescent="0.25">
      <c r="A23" s="196" t="s">
        <v>32</v>
      </c>
      <c r="B23" s="196">
        <v>128</v>
      </c>
      <c r="C23" s="196">
        <v>125</v>
      </c>
      <c r="D23" s="218">
        <f>C23*100/B23</f>
        <v>97.65625</v>
      </c>
      <c r="E23" s="219" t="s">
        <v>103</v>
      </c>
    </row>
    <row r="24" spans="1:5" ht="34.5" customHeight="1" x14ac:dyDescent="0.25">
      <c r="A24" s="196"/>
      <c r="B24" s="196"/>
      <c r="C24" s="196"/>
      <c r="D24" s="199"/>
      <c r="E24" s="220"/>
    </row>
    <row r="25" spans="1:5" ht="15.75" x14ac:dyDescent="0.25">
      <c r="A25" s="51" t="s">
        <v>35</v>
      </c>
      <c r="B25" s="51">
        <v>35</v>
      </c>
      <c r="C25" s="51">
        <v>30</v>
      </c>
      <c r="D25" s="52">
        <f>C25*100/B25</f>
        <v>85.714285714285708</v>
      </c>
      <c r="E25" s="54" t="s">
        <v>101</v>
      </c>
    </row>
    <row r="26" spans="1:5" ht="15.75" x14ac:dyDescent="0.25">
      <c r="A26" s="51" t="s">
        <v>36</v>
      </c>
      <c r="B26" s="51">
        <v>50</v>
      </c>
      <c r="C26" s="51">
        <v>49</v>
      </c>
      <c r="D26" s="52">
        <v>98</v>
      </c>
      <c r="E26" s="53"/>
    </row>
    <row r="27" spans="1:5" ht="31.5" x14ac:dyDescent="0.25">
      <c r="A27" s="51" t="s">
        <v>38</v>
      </c>
      <c r="B27" s="51">
        <v>12</v>
      </c>
      <c r="C27" s="51">
        <v>11</v>
      </c>
      <c r="D27" s="52">
        <f>C27*100/B27</f>
        <v>91.666666666666671</v>
      </c>
      <c r="E27" s="54" t="s">
        <v>95</v>
      </c>
    </row>
    <row r="28" spans="1:5" ht="15.75" x14ac:dyDescent="0.25">
      <c r="A28" s="49" t="s">
        <v>39</v>
      </c>
      <c r="B28" s="49">
        <f>SUM(B5:B27)</f>
        <v>444</v>
      </c>
      <c r="C28" s="49">
        <f>SUM(C5:C27)</f>
        <v>392</v>
      </c>
      <c r="D28" s="50">
        <f>C28*100/B28</f>
        <v>88.288288288288285</v>
      </c>
      <c r="E28" s="49"/>
    </row>
    <row r="29" spans="1:5" x14ac:dyDescent="0.25">
      <c r="D29" s="16"/>
    </row>
  </sheetData>
  <mergeCells count="30">
    <mergeCell ref="E6:E7"/>
    <mergeCell ref="A10:A14"/>
    <mergeCell ref="B10:B14"/>
    <mergeCell ref="C10:C14"/>
    <mergeCell ref="A6:A7"/>
    <mergeCell ref="B6:B7"/>
    <mergeCell ref="C6:C7"/>
    <mergeCell ref="D6:D7"/>
    <mergeCell ref="D10:D14"/>
    <mergeCell ref="E10:E14"/>
    <mergeCell ref="A2:E2"/>
    <mergeCell ref="A3:A4"/>
    <mergeCell ref="B3:B4"/>
    <mergeCell ref="C3:D3"/>
    <mergeCell ref="E3:E4"/>
    <mergeCell ref="E15:E18"/>
    <mergeCell ref="D15:D18"/>
    <mergeCell ref="D19:D20"/>
    <mergeCell ref="A23:A24"/>
    <mergeCell ref="B23:B24"/>
    <mergeCell ref="C23:C24"/>
    <mergeCell ref="A19:A20"/>
    <mergeCell ref="B19:B20"/>
    <mergeCell ref="C19:C20"/>
    <mergeCell ref="D23:D24"/>
    <mergeCell ref="E23:E24"/>
    <mergeCell ref="E19:E20"/>
    <mergeCell ref="A15:A18"/>
    <mergeCell ref="B15:B18"/>
    <mergeCell ref="C15:C18"/>
  </mergeCells>
  <pageMargins left="0.7" right="0.7" top="0.75" bottom="0.7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28"/>
    </sheetView>
  </sheetViews>
  <sheetFormatPr defaultRowHeight="15" x14ac:dyDescent="0.25"/>
  <cols>
    <col min="1" max="1" width="20" customWidth="1"/>
    <col min="2" max="2" width="18.28515625" customWidth="1"/>
    <col min="3" max="3" width="16" customWidth="1"/>
    <col min="4" max="4" width="19.5703125" customWidth="1"/>
    <col min="5" max="5" width="41.85546875" customWidth="1"/>
  </cols>
  <sheetData>
    <row r="1" spans="1:5" ht="81.75" customHeight="1" thickBot="1" x14ac:dyDescent="0.3">
      <c r="A1" s="178" t="s">
        <v>105</v>
      </c>
      <c r="B1" s="207"/>
      <c r="C1" s="179"/>
      <c r="D1" s="179"/>
      <c r="E1" s="179"/>
    </row>
    <row r="2" spans="1:5" ht="56.25" customHeight="1" thickBot="1" x14ac:dyDescent="0.3">
      <c r="A2" s="208" t="s">
        <v>1</v>
      </c>
      <c r="B2" s="210" t="s">
        <v>40</v>
      </c>
      <c r="C2" s="212" t="s">
        <v>2</v>
      </c>
      <c r="D2" s="183"/>
      <c r="E2" s="180" t="s">
        <v>92</v>
      </c>
    </row>
    <row r="3" spans="1:5" ht="67.5" customHeight="1" x14ac:dyDescent="0.25">
      <c r="A3" s="209"/>
      <c r="B3" s="211"/>
      <c r="C3" s="45" t="s">
        <v>89</v>
      </c>
      <c r="D3" s="45" t="s">
        <v>91</v>
      </c>
      <c r="E3" s="213"/>
    </row>
    <row r="4" spans="1:5" ht="30" customHeight="1" x14ac:dyDescent="0.25">
      <c r="A4" s="65" t="s">
        <v>8</v>
      </c>
      <c r="B4" s="60">
        <v>10</v>
      </c>
      <c r="C4" s="60">
        <v>5</v>
      </c>
      <c r="D4" s="61">
        <f>C4*100/B4</f>
        <v>50</v>
      </c>
      <c r="E4" s="68" t="s">
        <v>113</v>
      </c>
    </row>
    <row r="5" spans="1:5" x14ac:dyDescent="0.25">
      <c r="A5" s="224" t="s">
        <v>9</v>
      </c>
      <c r="B5" s="196">
        <v>59</v>
      </c>
      <c r="C5" s="196">
        <v>53</v>
      </c>
      <c r="D5" s="222">
        <f t="shared" ref="D5" si="0">C5*100/B5</f>
        <v>89.830508474576277</v>
      </c>
      <c r="E5" s="194" t="s">
        <v>109</v>
      </c>
    </row>
    <row r="6" spans="1:5" x14ac:dyDescent="0.25">
      <c r="A6" s="224"/>
      <c r="B6" s="196"/>
      <c r="C6" s="196"/>
      <c r="D6" s="199"/>
      <c r="E6" s="195"/>
    </row>
    <row r="7" spans="1:5" ht="15.75" x14ac:dyDescent="0.25">
      <c r="A7" s="65" t="s">
        <v>12</v>
      </c>
      <c r="B7" s="63"/>
      <c r="C7" s="63"/>
      <c r="D7" s="58"/>
      <c r="E7" s="59"/>
    </row>
    <row r="8" spans="1:5" ht="15.75" x14ac:dyDescent="0.25">
      <c r="A8" s="65" t="s">
        <v>107</v>
      </c>
      <c r="B8" s="65">
        <v>5</v>
      </c>
      <c r="C8" s="65">
        <v>5</v>
      </c>
      <c r="D8" s="66">
        <f>C8*100/B8</f>
        <v>100</v>
      </c>
      <c r="E8" s="67"/>
    </row>
    <row r="9" spans="1:5" ht="17.25" customHeight="1" x14ac:dyDescent="0.25">
      <c r="A9" s="65" t="s">
        <v>17</v>
      </c>
      <c r="B9" s="60">
        <v>32</v>
      </c>
      <c r="C9" s="60">
        <v>28</v>
      </c>
      <c r="D9" s="62">
        <f>C9*100/B9</f>
        <v>87.5</v>
      </c>
      <c r="E9" s="68" t="s">
        <v>106</v>
      </c>
    </row>
    <row r="10" spans="1:5" x14ac:dyDescent="0.25">
      <c r="A10" s="224" t="s">
        <v>19</v>
      </c>
      <c r="B10" s="196">
        <v>33</v>
      </c>
      <c r="C10" s="196">
        <v>25</v>
      </c>
      <c r="D10" s="218">
        <f>C10*100/B10</f>
        <v>75.757575757575751</v>
      </c>
      <c r="E10" s="194" t="s">
        <v>110</v>
      </c>
    </row>
    <row r="11" spans="1:5" x14ac:dyDescent="0.25">
      <c r="A11" s="224"/>
      <c r="B11" s="196"/>
      <c r="C11" s="196"/>
      <c r="D11" s="206"/>
      <c r="E11" s="227"/>
    </row>
    <row r="12" spans="1:5" ht="15.75" customHeight="1" x14ac:dyDescent="0.25">
      <c r="A12" s="224"/>
      <c r="B12" s="196"/>
      <c r="C12" s="196"/>
      <c r="D12" s="206"/>
      <c r="E12" s="227"/>
    </row>
    <row r="13" spans="1:5" hidden="1" x14ac:dyDescent="0.25">
      <c r="A13" s="224"/>
      <c r="B13" s="196"/>
      <c r="C13" s="196"/>
      <c r="D13" s="206"/>
      <c r="E13" s="227"/>
    </row>
    <row r="14" spans="1:5" ht="3" hidden="1" customHeight="1" x14ac:dyDescent="0.25">
      <c r="A14" s="224"/>
      <c r="B14" s="196"/>
      <c r="C14" s="196"/>
      <c r="D14" s="199"/>
      <c r="E14" s="195"/>
    </row>
    <row r="15" spans="1:5" x14ac:dyDescent="0.25">
      <c r="A15" s="224" t="s">
        <v>23</v>
      </c>
      <c r="B15" s="221"/>
      <c r="C15" s="221"/>
      <c r="D15" s="217"/>
      <c r="E15" s="225"/>
    </row>
    <row r="16" spans="1:5" ht="3" customHeight="1" x14ac:dyDescent="0.25">
      <c r="A16" s="224"/>
      <c r="B16" s="221"/>
      <c r="C16" s="221"/>
      <c r="D16" s="206"/>
      <c r="E16" s="226"/>
    </row>
    <row r="17" spans="1:5" ht="10.5" hidden="1" customHeight="1" x14ac:dyDescent="0.25">
      <c r="A17" s="224"/>
      <c r="B17" s="221"/>
      <c r="C17" s="221"/>
      <c r="D17" s="206"/>
      <c r="E17" s="226"/>
    </row>
    <row r="18" spans="1:5" hidden="1" x14ac:dyDescent="0.25">
      <c r="A18" s="224"/>
      <c r="B18" s="221"/>
      <c r="C18" s="221"/>
      <c r="D18" s="199"/>
      <c r="E18" s="226"/>
    </row>
    <row r="19" spans="1:5" x14ac:dyDescent="0.25">
      <c r="A19" s="224" t="s">
        <v>28</v>
      </c>
      <c r="B19" s="196">
        <v>29</v>
      </c>
      <c r="C19" s="196">
        <v>17</v>
      </c>
      <c r="D19" s="218">
        <f>C19*100/B19</f>
        <v>58.620689655172413</v>
      </c>
      <c r="E19" s="202" t="s">
        <v>100</v>
      </c>
    </row>
    <row r="20" spans="1:5" ht="4.5" customHeight="1" x14ac:dyDescent="0.25">
      <c r="A20" s="224"/>
      <c r="B20" s="196"/>
      <c r="C20" s="196"/>
      <c r="D20" s="199"/>
      <c r="E20" s="203"/>
    </row>
    <row r="21" spans="1:5" ht="15.75" x14ac:dyDescent="0.25">
      <c r="A21" s="65" t="s">
        <v>31</v>
      </c>
      <c r="B21" s="60">
        <v>35</v>
      </c>
      <c r="C21" s="60">
        <v>33</v>
      </c>
      <c r="D21" s="62">
        <f>C21*100/B21</f>
        <v>94.285714285714292</v>
      </c>
      <c r="E21" s="68"/>
    </row>
    <row r="22" spans="1:5" ht="29.25" customHeight="1" x14ac:dyDescent="0.25">
      <c r="A22" s="65" t="s">
        <v>67</v>
      </c>
      <c r="B22" s="60">
        <v>20</v>
      </c>
      <c r="C22" s="60">
        <v>12</v>
      </c>
      <c r="D22" s="62">
        <f>C22*100/B22</f>
        <v>60</v>
      </c>
      <c r="E22" s="68" t="s">
        <v>111</v>
      </c>
    </row>
    <row r="23" spans="1:5" x14ac:dyDescent="0.25">
      <c r="A23" s="224" t="s">
        <v>32</v>
      </c>
      <c r="B23" s="196">
        <v>133</v>
      </c>
      <c r="C23" s="196">
        <v>130</v>
      </c>
      <c r="D23" s="218">
        <f>C23*100/B23</f>
        <v>97.744360902255636</v>
      </c>
      <c r="E23" s="194" t="s">
        <v>108</v>
      </c>
    </row>
    <row r="24" spans="1:5" ht="15" customHeight="1" x14ac:dyDescent="0.25">
      <c r="A24" s="224"/>
      <c r="B24" s="196"/>
      <c r="C24" s="196"/>
      <c r="D24" s="199"/>
      <c r="E24" s="195"/>
    </row>
    <row r="25" spans="1:5" ht="15.75" x14ac:dyDescent="0.25">
      <c r="A25" s="65" t="s">
        <v>35</v>
      </c>
      <c r="B25" s="60">
        <v>35</v>
      </c>
      <c r="C25" s="60">
        <v>30</v>
      </c>
      <c r="D25" s="62">
        <f>C25*100/B25</f>
        <v>85.714285714285708</v>
      </c>
      <c r="E25" s="68" t="s">
        <v>101</v>
      </c>
    </row>
    <row r="26" spans="1:5" ht="39.75" customHeight="1" x14ac:dyDescent="0.25">
      <c r="A26" s="65" t="s">
        <v>36</v>
      </c>
      <c r="B26" s="60">
        <v>59</v>
      </c>
      <c r="C26" s="60">
        <v>54</v>
      </c>
      <c r="D26" s="64">
        <f>C26*100/B26</f>
        <v>91.525423728813564</v>
      </c>
      <c r="E26" s="68" t="s">
        <v>112</v>
      </c>
    </row>
    <row r="27" spans="1:5" ht="30.75" customHeight="1" x14ac:dyDescent="0.25">
      <c r="A27" s="65" t="s">
        <v>38</v>
      </c>
      <c r="B27" s="60">
        <v>13</v>
      </c>
      <c r="C27" s="60">
        <v>12</v>
      </c>
      <c r="D27" s="62">
        <f>C27*100/B27</f>
        <v>92.307692307692307</v>
      </c>
      <c r="E27" s="68" t="s">
        <v>95</v>
      </c>
    </row>
    <row r="28" spans="1:5" ht="15.75" x14ac:dyDescent="0.25">
      <c r="A28" s="69" t="s">
        <v>39</v>
      </c>
      <c r="B28" s="70">
        <f>SUM(B4:B27)</f>
        <v>463</v>
      </c>
      <c r="C28" s="70">
        <f>SUM(C4:C27)</f>
        <v>404</v>
      </c>
      <c r="D28" s="71">
        <f>C28*100/B28</f>
        <v>87.257019438444928</v>
      </c>
      <c r="E28" s="70"/>
    </row>
    <row r="29" spans="1:5" x14ac:dyDescent="0.25">
      <c r="D29" s="16"/>
    </row>
  </sheetData>
  <mergeCells count="30">
    <mergeCell ref="A19:A20"/>
    <mergeCell ref="B19:B20"/>
    <mergeCell ref="C19:C20"/>
    <mergeCell ref="D19:D20"/>
    <mergeCell ref="E19:E20"/>
    <mergeCell ref="A23:A24"/>
    <mergeCell ref="B23:B24"/>
    <mergeCell ref="C23:C24"/>
    <mergeCell ref="D23:D24"/>
    <mergeCell ref="E23:E24"/>
    <mergeCell ref="A10:A14"/>
    <mergeCell ref="B10:B14"/>
    <mergeCell ref="C10:C14"/>
    <mergeCell ref="D10:D14"/>
    <mergeCell ref="E10:E14"/>
    <mergeCell ref="A15:A18"/>
    <mergeCell ref="B15:B18"/>
    <mergeCell ref="C15:C18"/>
    <mergeCell ref="D15:D18"/>
    <mergeCell ref="E15:E18"/>
    <mergeCell ref="A1:E1"/>
    <mergeCell ref="A2:A3"/>
    <mergeCell ref="B2:B3"/>
    <mergeCell ref="C2:D2"/>
    <mergeCell ref="E2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XFD1048576"/>
    </sheetView>
  </sheetViews>
  <sheetFormatPr defaultRowHeight="15" x14ac:dyDescent="0.25"/>
  <cols>
    <col min="1" max="1" width="20.28515625" customWidth="1"/>
    <col min="2" max="2" width="21.85546875" customWidth="1"/>
    <col min="3" max="3" width="15.7109375" customWidth="1"/>
    <col min="4" max="4" width="18.140625" customWidth="1"/>
    <col min="5" max="5" width="16.5703125" customWidth="1"/>
    <col min="6" max="6" width="23.140625" customWidth="1"/>
    <col min="7" max="7" width="42.5703125" customWidth="1"/>
  </cols>
  <sheetData>
    <row r="1" spans="1:7" ht="15.75" x14ac:dyDescent="0.25">
      <c r="E1" s="231" t="s">
        <v>128</v>
      </c>
      <c r="F1" s="232"/>
      <c r="G1" s="232"/>
    </row>
    <row r="2" spans="1:7" ht="54.75" customHeight="1" x14ac:dyDescent="0.25">
      <c r="A2" s="234" t="s">
        <v>114</v>
      </c>
      <c r="B2" s="207"/>
      <c r="C2" s="207"/>
      <c r="D2" s="207"/>
      <c r="E2" s="207"/>
      <c r="F2" s="207"/>
      <c r="G2" s="207"/>
    </row>
    <row r="3" spans="1:7" ht="61.5" customHeight="1" x14ac:dyDescent="0.25">
      <c r="A3" s="235" t="s">
        <v>1</v>
      </c>
      <c r="B3" s="210" t="s">
        <v>131</v>
      </c>
      <c r="C3" s="240" t="s">
        <v>129</v>
      </c>
      <c r="D3" s="242"/>
      <c r="E3" s="240" t="s">
        <v>130</v>
      </c>
      <c r="F3" s="241"/>
      <c r="G3" s="238" t="s">
        <v>92</v>
      </c>
    </row>
    <row r="4" spans="1:7" ht="36" customHeight="1" x14ac:dyDescent="0.25">
      <c r="A4" s="236"/>
      <c r="B4" s="237"/>
      <c r="C4" s="81" t="s">
        <v>126</v>
      </c>
      <c r="D4" s="86" t="s">
        <v>5</v>
      </c>
      <c r="E4" s="81" t="s">
        <v>4</v>
      </c>
      <c r="F4" s="81" t="s">
        <v>127</v>
      </c>
      <c r="G4" s="239"/>
    </row>
    <row r="5" spans="1:7" ht="28.5" customHeight="1" x14ac:dyDescent="0.25">
      <c r="A5" s="82" t="s">
        <v>8</v>
      </c>
      <c r="B5" s="74">
        <v>12</v>
      </c>
      <c r="C5" s="76">
        <v>6</v>
      </c>
      <c r="D5" s="78">
        <f>C5*100/B5</f>
        <v>50</v>
      </c>
      <c r="E5" s="84">
        <v>5</v>
      </c>
      <c r="F5" s="79">
        <f>E5*100/C5</f>
        <v>83.333333333333329</v>
      </c>
      <c r="G5" s="72" t="s">
        <v>117</v>
      </c>
    </row>
    <row r="6" spans="1:7" ht="15.75" x14ac:dyDescent="0.25">
      <c r="A6" s="224" t="s">
        <v>9</v>
      </c>
      <c r="B6" s="196">
        <v>59</v>
      </c>
      <c r="C6" s="196">
        <v>53</v>
      </c>
      <c r="D6" s="218">
        <f>C6*100/B6</f>
        <v>89.830508474576277</v>
      </c>
      <c r="E6" s="78">
        <v>48</v>
      </c>
      <c r="F6" s="222">
        <f t="shared" ref="F6" si="0">E6*100/C6</f>
        <v>90.566037735849051</v>
      </c>
      <c r="G6" s="194" t="s">
        <v>124</v>
      </c>
    </row>
    <row r="7" spans="1:7" ht="15.75" x14ac:dyDescent="0.25">
      <c r="A7" s="224"/>
      <c r="B7" s="196"/>
      <c r="C7" s="196"/>
      <c r="D7" s="233"/>
      <c r="E7" s="85"/>
      <c r="F7" s="199"/>
      <c r="G7" s="195"/>
    </row>
    <row r="8" spans="1:7" ht="18.75" customHeight="1" x14ac:dyDescent="0.25">
      <c r="A8" s="82" t="s">
        <v>107</v>
      </c>
      <c r="B8" s="75">
        <v>5</v>
      </c>
      <c r="C8" s="80">
        <v>5</v>
      </c>
      <c r="D8" s="80">
        <v>100</v>
      </c>
      <c r="E8" s="80">
        <v>0</v>
      </c>
      <c r="F8" s="66">
        <f>E8*100/C8</f>
        <v>0</v>
      </c>
      <c r="G8" s="67"/>
    </row>
    <row r="9" spans="1:7" ht="18" customHeight="1" x14ac:dyDescent="0.25">
      <c r="A9" s="82" t="s">
        <v>119</v>
      </c>
      <c r="B9" s="75">
        <v>1</v>
      </c>
      <c r="C9" s="80">
        <v>1</v>
      </c>
      <c r="D9" s="80">
        <v>100</v>
      </c>
      <c r="E9" s="80">
        <v>0</v>
      </c>
      <c r="F9" s="66">
        <v>0</v>
      </c>
      <c r="G9" s="67"/>
    </row>
    <row r="10" spans="1:7" ht="14.25" customHeight="1" x14ac:dyDescent="0.25">
      <c r="A10" s="82" t="s">
        <v>17</v>
      </c>
      <c r="B10" s="74">
        <v>31</v>
      </c>
      <c r="C10" s="76">
        <v>28</v>
      </c>
      <c r="D10" s="77">
        <f>C10*100/B10</f>
        <v>90.322580645161295</v>
      </c>
      <c r="E10" s="76">
        <v>17</v>
      </c>
      <c r="F10" s="77">
        <f>E10*100/C10</f>
        <v>60.714285714285715</v>
      </c>
      <c r="G10" s="72" t="s">
        <v>121</v>
      </c>
    </row>
    <row r="11" spans="1:7" ht="15.75" x14ac:dyDescent="0.25">
      <c r="A11" s="224" t="s">
        <v>19</v>
      </c>
      <c r="B11" s="196">
        <v>35</v>
      </c>
      <c r="C11" s="196">
        <v>28</v>
      </c>
      <c r="D11" s="198">
        <f>C11*100/B11</f>
        <v>80</v>
      </c>
      <c r="E11" s="78"/>
      <c r="F11" s="218">
        <f>E12*100/C11</f>
        <v>28.571428571428573</v>
      </c>
      <c r="G11" s="194" t="s">
        <v>115</v>
      </c>
    </row>
    <row r="12" spans="1:7" ht="15.75" x14ac:dyDescent="0.25">
      <c r="A12" s="224"/>
      <c r="B12" s="196"/>
      <c r="C12" s="196"/>
      <c r="D12" s="199"/>
      <c r="E12" s="85">
        <v>8</v>
      </c>
      <c r="F12" s="230"/>
      <c r="G12" s="227"/>
    </row>
    <row r="13" spans="1:7" ht="1.5" customHeight="1" x14ac:dyDescent="0.25">
      <c r="A13" s="224"/>
      <c r="B13" s="196"/>
      <c r="C13" s="196"/>
      <c r="D13" s="76"/>
      <c r="E13" s="76"/>
      <c r="F13" s="230"/>
      <c r="G13" s="227"/>
    </row>
    <row r="14" spans="1:7" ht="1.5" hidden="1" customHeight="1" x14ac:dyDescent="0.25">
      <c r="A14" s="224"/>
      <c r="B14" s="196"/>
      <c r="C14" s="196"/>
      <c r="D14" s="76"/>
      <c r="E14" s="76"/>
      <c r="F14" s="230"/>
      <c r="G14" s="227"/>
    </row>
    <row r="15" spans="1:7" ht="15.75" hidden="1" customHeight="1" x14ac:dyDescent="0.25">
      <c r="A15" s="224"/>
      <c r="B15" s="196"/>
      <c r="C15" s="196"/>
      <c r="D15" s="76"/>
      <c r="E15" s="76"/>
      <c r="F15" s="228"/>
      <c r="G15" s="195"/>
    </row>
    <row r="16" spans="1:7" ht="15.75" x14ac:dyDescent="0.25">
      <c r="A16" s="224" t="s">
        <v>28</v>
      </c>
      <c r="B16" s="196">
        <v>34</v>
      </c>
      <c r="C16" s="196">
        <v>26</v>
      </c>
      <c r="D16" s="218">
        <f>C16*100/B16</f>
        <v>76.470588235294116</v>
      </c>
      <c r="E16" s="78">
        <v>1</v>
      </c>
      <c r="F16" s="218">
        <f>E16*100/C16</f>
        <v>3.8461538461538463</v>
      </c>
      <c r="G16" s="202" t="s">
        <v>122</v>
      </c>
    </row>
    <row r="17" spans="1:7" ht="2.25" customHeight="1" x14ac:dyDescent="0.25">
      <c r="A17" s="224"/>
      <c r="B17" s="196"/>
      <c r="C17" s="196"/>
      <c r="D17" s="229"/>
      <c r="E17" s="85"/>
      <c r="F17" s="228"/>
      <c r="G17" s="203"/>
    </row>
    <row r="18" spans="1:7" ht="15.75" x14ac:dyDescent="0.25">
      <c r="A18" s="82" t="s">
        <v>31</v>
      </c>
      <c r="B18" s="74">
        <v>31</v>
      </c>
      <c r="C18" s="76">
        <v>31</v>
      </c>
      <c r="D18" s="76">
        <v>100</v>
      </c>
      <c r="E18" s="76">
        <v>5</v>
      </c>
      <c r="F18" s="77">
        <f>E18*100/C18</f>
        <v>16.129032258064516</v>
      </c>
      <c r="G18" s="72"/>
    </row>
    <row r="19" spans="1:7" ht="35.25" customHeight="1" x14ac:dyDescent="0.25">
      <c r="A19" s="82" t="s">
        <v>67</v>
      </c>
      <c r="B19" s="74">
        <v>23</v>
      </c>
      <c r="C19" s="76">
        <v>16</v>
      </c>
      <c r="D19" s="77">
        <f>C19*100/B19</f>
        <v>69.565217391304344</v>
      </c>
      <c r="E19" s="76">
        <v>2</v>
      </c>
      <c r="F19" s="77">
        <f>E19*100/C19</f>
        <v>12.5</v>
      </c>
      <c r="G19" s="72" t="s">
        <v>125</v>
      </c>
    </row>
    <row r="20" spans="1:7" ht="16.5" customHeight="1" x14ac:dyDescent="0.25">
      <c r="A20" s="82" t="s">
        <v>123</v>
      </c>
      <c r="B20" s="74">
        <v>2</v>
      </c>
      <c r="C20" s="76">
        <v>2</v>
      </c>
      <c r="D20" s="76">
        <v>100</v>
      </c>
      <c r="E20" s="76">
        <v>2</v>
      </c>
      <c r="F20" s="77">
        <f>E20*100/C20</f>
        <v>100</v>
      </c>
      <c r="G20" s="73"/>
    </row>
    <row r="21" spans="1:7" ht="15.75" x14ac:dyDescent="0.25">
      <c r="A21" s="224" t="s">
        <v>32</v>
      </c>
      <c r="B21" s="196">
        <v>144</v>
      </c>
      <c r="C21" s="196">
        <v>144</v>
      </c>
      <c r="D21" s="78">
        <v>100</v>
      </c>
      <c r="E21" s="198">
        <v>109</v>
      </c>
      <c r="F21" s="218">
        <f>E21*100/C21</f>
        <v>75.694444444444443</v>
      </c>
      <c r="G21" s="194"/>
    </row>
    <row r="22" spans="1:7" ht="1.5" customHeight="1" x14ac:dyDescent="0.25">
      <c r="A22" s="224"/>
      <c r="B22" s="196"/>
      <c r="C22" s="196"/>
      <c r="D22" s="83"/>
      <c r="E22" s="228"/>
      <c r="F22" s="228"/>
      <c r="G22" s="195"/>
    </row>
    <row r="23" spans="1:7" ht="16.5" customHeight="1" x14ac:dyDescent="0.25">
      <c r="A23" s="82" t="s">
        <v>35</v>
      </c>
      <c r="B23" s="74">
        <v>30</v>
      </c>
      <c r="C23" s="76">
        <v>26</v>
      </c>
      <c r="D23" s="77">
        <f>C23*100/B23</f>
        <v>86.666666666666671</v>
      </c>
      <c r="E23" s="76">
        <v>47</v>
      </c>
      <c r="F23" s="77">
        <f>E23*100/C23</f>
        <v>180.76923076923077</v>
      </c>
      <c r="G23" s="72" t="s">
        <v>118</v>
      </c>
    </row>
    <row r="24" spans="1:7" ht="16.5" customHeight="1" x14ac:dyDescent="0.25">
      <c r="A24" s="82" t="s">
        <v>116</v>
      </c>
      <c r="B24" s="74">
        <v>3</v>
      </c>
      <c r="C24" s="76">
        <v>3</v>
      </c>
      <c r="D24" s="76">
        <v>100</v>
      </c>
      <c r="E24" s="76">
        <v>0</v>
      </c>
      <c r="F24" s="77">
        <v>0</v>
      </c>
      <c r="G24" s="72"/>
    </row>
    <row r="25" spans="1:7" ht="31.5" customHeight="1" x14ac:dyDescent="0.25">
      <c r="A25" s="82" t="s">
        <v>36</v>
      </c>
      <c r="B25" s="74">
        <v>64</v>
      </c>
      <c r="C25" s="76">
        <v>61</v>
      </c>
      <c r="D25" s="77">
        <f>C25*100/B25</f>
        <v>95.3125</v>
      </c>
      <c r="E25" s="76">
        <v>24</v>
      </c>
      <c r="F25" s="77">
        <f>E25*100/C25</f>
        <v>39.344262295081968</v>
      </c>
      <c r="G25" s="72" t="s">
        <v>120</v>
      </c>
    </row>
    <row r="26" spans="1:7" ht="27.75" customHeight="1" x14ac:dyDescent="0.25">
      <c r="A26" s="82" t="s">
        <v>38</v>
      </c>
      <c r="B26" s="74">
        <v>12</v>
      </c>
      <c r="C26" s="76">
        <v>11</v>
      </c>
      <c r="D26" s="77">
        <f>C26*100/B26</f>
        <v>91.666666666666671</v>
      </c>
      <c r="E26" s="76">
        <v>5</v>
      </c>
      <c r="F26" s="77">
        <f>E26*100/C26</f>
        <v>45.454545454545453</v>
      </c>
      <c r="G26" s="72" t="s">
        <v>95</v>
      </c>
    </row>
    <row r="27" spans="1:7" ht="15.75" x14ac:dyDescent="0.25">
      <c r="A27" s="69" t="s">
        <v>39</v>
      </c>
      <c r="B27" s="70">
        <f>SUM(B5:B26)</f>
        <v>486</v>
      </c>
      <c r="C27" s="70">
        <f>SUM(C5:C26)</f>
        <v>441</v>
      </c>
      <c r="D27" s="71">
        <f>C27*100/B27</f>
        <v>90.740740740740748</v>
      </c>
      <c r="E27" s="70">
        <v>273</v>
      </c>
      <c r="F27" s="71">
        <f>E27*100/C27</f>
        <v>61.904761904761905</v>
      </c>
      <c r="G27" s="70"/>
    </row>
  </sheetData>
  <mergeCells count="31">
    <mergeCell ref="E1:G1"/>
    <mergeCell ref="A6:A7"/>
    <mergeCell ref="B6:B7"/>
    <mergeCell ref="F6:F7"/>
    <mergeCell ref="G6:G7"/>
    <mergeCell ref="C6:C7"/>
    <mergeCell ref="D6:D7"/>
    <mergeCell ref="A2:G2"/>
    <mergeCell ref="A3:A4"/>
    <mergeCell ref="B3:B4"/>
    <mergeCell ref="G3:G4"/>
    <mergeCell ref="E3:F3"/>
    <mergeCell ref="C3:D3"/>
    <mergeCell ref="A11:A15"/>
    <mergeCell ref="B11:B15"/>
    <mergeCell ref="F11:F15"/>
    <mergeCell ref="G11:G15"/>
    <mergeCell ref="C11:C15"/>
    <mergeCell ref="D11:D12"/>
    <mergeCell ref="A21:A22"/>
    <mergeCell ref="B21:B22"/>
    <mergeCell ref="F21:F22"/>
    <mergeCell ref="G21:G22"/>
    <mergeCell ref="E21:E22"/>
    <mergeCell ref="C21:C22"/>
    <mergeCell ref="A16:A17"/>
    <mergeCell ref="B16:B17"/>
    <mergeCell ref="F16:F17"/>
    <mergeCell ref="G16:G17"/>
    <mergeCell ref="C16:C17"/>
    <mergeCell ref="D16:D17"/>
  </mergeCells>
  <pageMargins left="0.7" right="0.7" top="0.75" bottom="0.75" header="0.3" footer="0.3"/>
  <pageSetup paperSize="9" scale="8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90" zoomScaleNormal="90" workbookViewId="0">
      <selection sqref="A1:XFD1048576"/>
    </sheetView>
  </sheetViews>
  <sheetFormatPr defaultRowHeight="15" x14ac:dyDescent="0.25"/>
  <cols>
    <col min="1" max="1" width="20.28515625" customWidth="1"/>
    <col min="2" max="2" width="21.85546875" customWidth="1"/>
    <col min="3" max="3" width="15.7109375" customWidth="1"/>
    <col min="4" max="4" width="18.140625" customWidth="1"/>
    <col min="5" max="5" width="16.5703125" customWidth="1"/>
    <col min="6" max="6" width="23.140625" customWidth="1"/>
    <col min="7" max="7" width="42.5703125" customWidth="1"/>
  </cols>
  <sheetData>
    <row r="1" spans="1:7" ht="15.75" x14ac:dyDescent="0.25">
      <c r="E1" s="231" t="s">
        <v>128</v>
      </c>
      <c r="F1" s="232"/>
      <c r="G1" s="232"/>
    </row>
    <row r="2" spans="1:7" ht="54.75" customHeight="1" x14ac:dyDescent="0.25">
      <c r="A2" s="234" t="s">
        <v>132</v>
      </c>
      <c r="B2" s="207"/>
      <c r="C2" s="207"/>
      <c r="D2" s="207"/>
      <c r="E2" s="207"/>
      <c r="F2" s="207"/>
      <c r="G2" s="207"/>
    </row>
    <row r="3" spans="1:7" ht="61.5" customHeight="1" x14ac:dyDescent="0.25">
      <c r="A3" s="235" t="s">
        <v>1</v>
      </c>
      <c r="B3" s="210" t="s">
        <v>131</v>
      </c>
      <c r="C3" s="240" t="s">
        <v>129</v>
      </c>
      <c r="D3" s="242"/>
      <c r="E3" s="240" t="s">
        <v>130</v>
      </c>
      <c r="F3" s="241"/>
      <c r="G3" s="238" t="s">
        <v>92</v>
      </c>
    </row>
    <row r="4" spans="1:7" ht="36" customHeight="1" x14ac:dyDescent="0.25">
      <c r="A4" s="236"/>
      <c r="B4" s="237"/>
      <c r="C4" s="90" t="s">
        <v>126</v>
      </c>
      <c r="D4" s="95" t="s">
        <v>5</v>
      </c>
      <c r="E4" s="90" t="s">
        <v>4</v>
      </c>
      <c r="F4" s="90" t="s">
        <v>127</v>
      </c>
      <c r="G4" s="239"/>
    </row>
    <row r="5" spans="1:7" ht="45.75" customHeight="1" x14ac:dyDescent="0.25">
      <c r="A5" s="97" t="s">
        <v>8</v>
      </c>
      <c r="B5" s="87">
        <v>18</v>
      </c>
      <c r="C5" s="87">
        <v>9</v>
      </c>
      <c r="D5" s="89">
        <f>C5*100/B5</f>
        <v>50</v>
      </c>
      <c r="E5" s="84">
        <v>10</v>
      </c>
      <c r="F5" s="88">
        <f>E5*100/C5</f>
        <v>111.11111111111111</v>
      </c>
      <c r="G5" s="91" t="s">
        <v>134</v>
      </c>
    </row>
    <row r="6" spans="1:7" ht="15.75" x14ac:dyDescent="0.25">
      <c r="A6" s="224" t="s">
        <v>9</v>
      </c>
      <c r="B6" s="196">
        <v>69</v>
      </c>
      <c r="C6" s="196">
        <v>59</v>
      </c>
      <c r="D6" s="218">
        <f>C6*100/B6</f>
        <v>85.507246376811594</v>
      </c>
      <c r="E6" s="89">
        <v>50</v>
      </c>
      <c r="F6" s="222">
        <f t="shared" ref="F6" si="0">E6*100/C6</f>
        <v>84.745762711864401</v>
      </c>
      <c r="G6" s="194" t="s">
        <v>140</v>
      </c>
    </row>
    <row r="7" spans="1:7" ht="15.75" x14ac:dyDescent="0.25">
      <c r="A7" s="224"/>
      <c r="B7" s="196"/>
      <c r="C7" s="196"/>
      <c r="D7" s="233"/>
      <c r="E7" s="96"/>
      <c r="F7" s="199"/>
      <c r="G7" s="195"/>
    </row>
    <row r="8" spans="1:7" ht="30" customHeight="1" x14ac:dyDescent="0.25">
      <c r="A8" s="97" t="s">
        <v>107</v>
      </c>
      <c r="B8" s="94">
        <v>17</v>
      </c>
      <c r="C8" s="94">
        <v>14</v>
      </c>
      <c r="D8" s="94">
        <v>100</v>
      </c>
      <c r="E8" s="94">
        <v>14</v>
      </c>
      <c r="F8" s="66">
        <f>E8*100/C8</f>
        <v>100</v>
      </c>
      <c r="G8" s="67" t="s">
        <v>135</v>
      </c>
    </row>
    <row r="9" spans="1:7" ht="18" customHeight="1" x14ac:dyDescent="0.25">
      <c r="A9" s="97" t="s">
        <v>119</v>
      </c>
      <c r="B9" s="94">
        <v>1</v>
      </c>
      <c r="C9" s="94">
        <v>1</v>
      </c>
      <c r="D9" s="94">
        <v>100</v>
      </c>
      <c r="E9" s="94">
        <v>0</v>
      </c>
      <c r="F9" s="66">
        <v>0</v>
      </c>
      <c r="G9" s="67"/>
    </row>
    <row r="10" spans="1:7" ht="14.25" customHeight="1" x14ac:dyDescent="0.25">
      <c r="A10" s="97" t="s">
        <v>17</v>
      </c>
      <c r="B10" s="87">
        <v>33</v>
      </c>
      <c r="C10" s="87">
        <v>29</v>
      </c>
      <c r="D10" s="93">
        <f>C10*100/B10</f>
        <v>87.878787878787875</v>
      </c>
      <c r="E10" s="87">
        <v>22</v>
      </c>
      <c r="F10" s="93">
        <f>E10*100/C10</f>
        <v>75.862068965517238</v>
      </c>
      <c r="G10" s="91" t="s">
        <v>138</v>
      </c>
    </row>
    <row r="11" spans="1:7" ht="15.75" x14ac:dyDescent="0.25">
      <c r="A11" s="224" t="s">
        <v>19</v>
      </c>
      <c r="B11" s="196">
        <v>34</v>
      </c>
      <c r="C11" s="196">
        <v>31</v>
      </c>
      <c r="D11" s="222">
        <f>C11*100/B11</f>
        <v>91.17647058823529</v>
      </c>
      <c r="E11" s="89"/>
      <c r="F11" s="218">
        <f>E12*100/C11</f>
        <v>12.903225806451612</v>
      </c>
      <c r="G11" s="194" t="s">
        <v>136</v>
      </c>
    </row>
    <row r="12" spans="1:7" ht="15.75" x14ac:dyDescent="0.25">
      <c r="A12" s="224"/>
      <c r="B12" s="196"/>
      <c r="C12" s="196"/>
      <c r="D12" s="243"/>
      <c r="E12" s="96">
        <v>4</v>
      </c>
      <c r="F12" s="230"/>
      <c r="G12" s="227"/>
    </row>
    <row r="13" spans="1:7" ht="1.5" customHeight="1" x14ac:dyDescent="0.25">
      <c r="A13" s="224"/>
      <c r="B13" s="196"/>
      <c r="C13" s="196"/>
      <c r="D13" s="87"/>
      <c r="E13" s="87"/>
      <c r="F13" s="230"/>
      <c r="G13" s="227"/>
    </row>
    <row r="14" spans="1:7" ht="1.5" hidden="1" customHeight="1" x14ac:dyDescent="0.25">
      <c r="A14" s="224"/>
      <c r="B14" s="196"/>
      <c r="C14" s="196"/>
      <c r="D14" s="87"/>
      <c r="E14" s="87"/>
      <c r="F14" s="230"/>
      <c r="G14" s="227"/>
    </row>
    <row r="15" spans="1:7" ht="15.75" hidden="1" customHeight="1" x14ac:dyDescent="0.25">
      <c r="A15" s="224"/>
      <c r="B15" s="196"/>
      <c r="C15" s="196"/>
      <c r="D15" s="87"/>
      <c r="E15" s="87"/>
      <c r="F15" s="228"/>
      <c r="G15" s="195"/>
    </row>
    <row r="16" spans="1:7" ht="30" customHeight="1" x14ac:dyDescent="0.25">
      <c r="A16" s="224" t="s">
        <v>28</v>
      </c>
      <c r="B16" s="196">
        <v>39</v>
      </c>
      <c r="C16" s="196">
        <v>26</v>
      </c>
      <c r="D16" s="218">
        <f>C16*100/B16</f>
        <v>66.666666666666671</v>
      </c>
      <c r="E16" s="89">
        <v>4</v>
      </c>
      <c r="F16" s="218">
        <f>E16*100/C16</f>
        <v>15.384615384615385</v>
      </c>
      <c r="G16" s="202" t="s">
        <v>139</v>
      </c>
    </row>
    <row r="17" spans="1:7" ht="2.25" customHeight="1" x14ac:dyDescent="0.25">
      <c r="A17" s="224"/>
      <c r="B17" s="196"/>
      <c r="C17" s="196"/>
      <c r="D17" s="229"/>
      <c r="E17" s="96"/>
      <c r="F17" s="228"/>
      <c r="G17" s="203"/>
    </row>
    <row r="18" spans="1:7" ht="15.75" x14ac:dyDescent="0.25">
      <c r="A18" s="97" t="s">
        <v>31</v>
      </c>
      <c r="B18" s="87">
        <v>33</v>
      </c>
      <c r="C18" s="87">
        <v>33</v>
      </c>
      <c r="D18" s="87">
        <v>100</v>
      </c>
      <c r="E18" s="87">
        <v>33</v>
      </c>
      <c r="F18" s="93">
        <f>E18*100/C18</f>
        <v>100</v>
      </c>
      <c r="G18" s="91"/>
    </row>
    <row r="19" spans="1:7" ht="35.25" customHeight="1" x14ac:dyDescent="0.25">
      <c r="A19" s="97" t="s">
        <v>67</v>
      </c>
      <c r="B19" s="87">
        <v>25</v>
      </c>
      <c r="C19" s="87">
        <v>20</v>
      </c>
      <c r="D19" s="93">
        <f>C19*100/B19</f>
        <v>80</v>
      </c>
      <c r="E19" s="87">
        <v>16</v>
      </c>
      <c r="F19" s="93">
        <f>E19*100/C19</f>
        <v>80</v>
      </c>
      <c r="G19" s="91" t="s">
        <v>137</v>
      </c>
    </row>
    <row r="20" spans="1:7" ht="16.5" customHeight="1" x14ac:dyDescent="0.25">
      <c r="A20" s="97" t="s">
        <v>123</v>
      </c>
      <c r="B20" s="87">
        <v>2</v>
      </c>
      <c r="C20" s="87">
        <v>2</v>
      </c>
      <c r="D20" s="87">
        <v>100</v>
      </c>
      <c r="E20" s="87">
        <v>2</v>
      </c>
      <c r="F20" s="93">
        <f>E20*100/C20</f>
        <v>100</v>
      </c>
      <c r="G20" s="92"/>
    </row>
    <row r="21" spans="1:7" ht="15.75" x14ac:dyDescent="0.25">
      <c r="A21" s="224" t="s">
        <v>32</v>
      </c>
      <c r="B21" s="196">
        <v>147</v>
      </c>
      <c r="C21" s="196">
        <v>147</v>
      </c>
      <c r="D21" s="89">
        <v>100</v>
      </c>
      <c r="E21" s="244">
        <v>95</v>
      </c>
      <c r="F21" s="246">
        <f>E21*100/C21</f>
        <v>64.625850340136054</v>
      </c>
      <c r="G21" s="194"/>
    </row>
    <row r="22" spans="1:7" ht="1.5" customHeight="1" x14ac:dyDescent="0.25">
      <c r="A22" s="224"/>
      <c r="B22" s="196"/>
      <c r="C22" s="196"/>
      <c r="D22" s="83"/>
      <c r="E22" s="245"/>
      <c r="F22" s="245"/>
      <c r="G22" s="195"/>
    </row>
    <row r="23" spans="1:7" ht="16.5" customHeight="1" x14ac:dyDescent="0.25">
      <c r="A23" s="97" t="s">
        <v>35</v>
      </c>
      <c r="B23" s="87">
        <v>30</v>
      </c>
      <c r="C23" s="87">
        <v>27</v>
      </c>
      <c r="D23" s="93">
        <f>C23*100/B23</f>
        <v>90</v>
      </c>
      <c r="E23" s="87">
        <v>28</v>
      </c>
      <c r="F23" s="93">
        <f>E23*100/C23</f>
        <v>103.70370370370371</v>
      </c>
      <c r="G23" s="91" t="s">
        <v>133</v>
      </c>
    </row>
    <row r="24" spans="1:7" ht="16.5" customHeight="1" x14ac:dyDescent="0.25">
      <c r="A24" s="97" t="s">
        <v>116</v>
      </c>
      <c r="B24" s="87">
        <v>3</v>
      </c>
      <c r="C24" s="87">
        <v>3</v>
      </c>
      <c r="D24" s="87">
        <v>100</v>
      </c>
      <c r="E24" s="87">
        <v>0</v>
      </c>
      <c r="F24" s="93">
        <v>0</v>
      </c>
      <c r="G24" s="91"/>
    </row>
    <row r="25" spans="1:7" ht="31.5" customHeight="1" x14ac:dyDescent="0.25">
      <c r="A25" s="97" t="s">
        <v>36</v>
      </c>
      <c r="B25" s="87">
        <v>64</v>
      </c>
      <c r="C25" s="87">
        <v>61</v>
      </c>
      <c r="D25" s="93">
        <f>C25*100/B25</f>
        <v>95.3125</v>
      </c>
      <c r="E25" s="87">
        <v>53</v>
      </c>
      <c r="F25" s="93">
        <f>E25*100/C25</f>
        <v>86.885245901639351</v>
      </c>
      <c r="G25" s="91" t="s">
        <v>120</v>
      </c>
    </row>
    <row r="26" spans="1:7" ht="27.75" customHeight="1" x14ac:dyDescent="0.25">
      <c r="A26" s="97" t="s">
        <v>38</v>
      </c>
      <c r="B26" s="87">
        <v>12</v>
      </c>
      <c r="C26" s="87">
        <v>11</v>
      </c>
      <c r="D26" s="93">
        <f>C26*100/B26</f>
        <v>91.666666666666671</v>
      </c>
      <c r="E26" s="87">
        <v>4</v>
      </c>
      <c r="F26" s="93">
        <f>E26*100/C26</f>
        <v>36.363636363636367</v>
      </c>
      <c r="G26" s="91" t="s">
        <v>70</v>
      </c>
    </row>
    <row r="27" spans="1:7" ht="15.75" x14ac:dyDescent="0.25">
      <c r="A27" s="69" t="s">
        <v>39</v>
      </c>
      <c r="B27" s="70">
        <f>SUM(B5:B26)</f>
        <v>527</v>
      </c>
      <c r="C27" s="70">
        <f>SUM(C5:C26)</f>
        <v>473</v>
      </c>
      <c r="D27" s="71">
        <f>C27*100/B27</f>
        <v>89.753320683111951</v>
      </c>
      <c r="E27" s="70">
        <v>273</v>
      </c>
      <c r="F27" s="71">
        <f>E27*100/C27</f>
        <v>57.716701902748412</v>
      </c>
      <c r="G27" s="70"/>
    </row>
  </sheetData>
  <mergeCells count="31">
    <mergeCell ref="G21:G22"/>
    <mergeCell ref="A16:A17"/>
    <mergeCell ref="B16:B17"/>
    <mergeCell ref="C16:C17"/>
    <mergeCell ref="D16:D17"/>
    <mergeCell ref="F16:F17"/>
    <mergeCell ref="G16:G17"/>
    <mergeCell ref="A21:A22"/>
    <mergeCell ref="B21:B22"/>
    <mergeCell ref="C21:C22"/>
    <mergeCell ref="E21:E22"/>
    <mergeCell ref="F21:F22"/>
    <mergeCell ref="G11:G15"/>
    <mergeCell ref="A6:A7"/>
    <mergeCell ref="B6:B7"/>
    <mergeCell ref="C6:C7"/>
    <mergeCell ref="D6:D7"/>
    <mergeCell ref="F6:F7"/>
    <mergeCell ref="G6:G7"/>
    <mergeCell ref="A11:A15"/>
    <mergeCell ref="B11:B15"/>
    <mergeCell ref="C11:C15"/>
    <mergeCell ref="D11:D12"/>
    <mergeCell ref="F11:F15"/>
    <mergeCell ref="E1:G1"/>
    <mergeCell ref="A2:G2"/>
    <mergeCell ref="A3:A4"/>
    <mergeCell ref="B3:B4"/>
    <mergeCell ref="C3:D3"/>
    <mergeCell ref="E3:F3"/>
    <mergeCell ref="G3:G4"/>
  </mergeCells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01.03.2014</vt:lpstr>
      <vt:lpstr>01.04.2014</vt:lpstr>
      <vt:lpstr>01.05.2014</vt:lpstr>
      <vt:lpstr>01.06.2014</vt:lpstr>
      <vt:lpstr>01.07.2014</vt:lpstr>
      <vt:lpstr>01.08.2014</vt:lpstr>
      <vt:lpstr>01.09.2014</vt:lpstr>
      <vt:lpstr>01.10.2014</vt:lpstr>
      <vt:lpstr>01.11.2014</vt:lpstr>
      <vt:lpstr>01.12.2014</vt:lpstr>
      <vt:lpstr>01.01.2015</vt:lpstr>
      <vt:lpstr>01.02.2015</vt:lpstr>
      <vt:lpstr>01.04.2015 </vt:lpstr>
      <vt:lpstr>01.10.2015</vt:lpstr>
      <vt:lpstr>'01.10.2015'!Область_печати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2015-11-20T09:53:35Z</dcterms:modified>
</cp:coreProperties>
</file>