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ЭтаКнига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HC01\Documents\Варченко звіт\Звіти 2021 рік\Звіт за вересень 2021\Конкурс на проєкти РФПМЦ\"/>
    </mc:Choice>
  </mc:AlternateContent>
  <xr:revisionPtr revIDLastSave="0" documentId="13_ncr:1_{4FB3421E-2777-4FDE-AFAE-FDC7F69F0EA2}" xr6:coauthVersionLast="47" xr6:coauthVersionMax="47" xr10:uidLastSave="{00000000-0000-0000-0000-000000000000}"/>
  <bookViews>
    <workbookView xWindow="-108" yWindow="-108" windowWidth="23256" windowHeight="12576" tabRatio="894" xr2:uid="{00000000-000D-0000-FFFF-FFFF00000000}"/>
  </bookViews>
  <sheets>
    <sheet name="Робочий план та бюджнт детально" sheetId="48" r:id="rId1"/>
    <sheet name="Розрахунок траншів" sheetId="33" state="hidden" r:id="rId2"/>
    <sheet name="Розрахунок вартості проекту" sheetId="34" state="hidden" r:id="rId3"/>
    <sheet name="Титульний лист" sheetId="13" state="hidden" r:id="rId4"/>
    <sheet name="Інвентарний лист" sheetId="14" state="hidden" r:id="rId5"/>
    <sheet name="Список операцій 1 звіт " sheetId="25" state="hidden" r:id="rId6"/>
    <sheet name="Список операцій 2 звіт" sheetId="20" state="hidden" r:id="rId7"/>
    <sheet name="Список операцій 3 звіт" sheetId="26" state="hidden" r:id="rId8"/>
    <sheet name="Список операцій 4 звіт" sheetId="27" state="hidden" r:id="rId9"/>
    <sheet name="Контрагенти 1 звіт " sheetId="28" state="hidden" r:id="rId10"/>
    <sheet name="Контрагенти 2 звіт" sheetId="17" state="hidden" r:id="rId11"/>
    <sheet name="Контрагенти 3 звіт " sheetId="29" state="hidden" r:id="rId12"/>
    <sheet name="Контрагенти 4 звіт " sheetId="30" state="hidden" r:id="rId13"/>
    <sheet name="Список операцій 5 звіт " sheetId="35" state="hidden" r:id="rId14"/>
    <sheet name="Список операцій 6 звіт" sheetId="36" state="hidden" r:id="rId15"/>
    <sheet name="Контрагенти 5 звіт " sheetId="37" state="hidden" r:id="rId16"/>
    <sheet name="Контрагенти 6 звіт " sheetId="38" state="hidden" r:id="rId17"/>
    <sheet name="Категорії бюджету" sheetId="39" r:id="rId18"/>
    <sheet name="тип відносин" sheetId="42" state="hidden" r:id="rId19"/>
    <sheet name="категорії витрат" sheetId="5" r:id="rId20"/>
    <sheet name="одиниці виміру" sheetId="43" state="hidden" r:id="rId21"/>
    <sheet name="лінії бюджету" sheetId="47" state="hidden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</externalReferences>
  <definedNames>
    <definedName name="_ооо">'[1]лінії бюджету'!$C$2:$C$119</definedName>
    <definedName name="_xlnm._FilterDatabase" localSheetId="9" hidden="1">'Контрагенти 1 звіт '!$A$4:$J$18</definedName>
    <definedName name="_xlnm._FilterDatabase" localSheetId="10" hidden="1">'Контрагенти 2 звіт'!$A$4:$J$18</definedName>
    <definedName name="_xlnm._FilterDatabase" localSheetId="11" hidden="1">'Контрагенти 3 звіт '!$A$4:$J$18</definedName>
    <definedName name="_xlnm._FilterDatabase" localSheetId="12" hidden="1">'Контрагенти 4 звіт '!$A$4:$J$18</definedName>
    <definedName name="_xlnm._FilterDatabase" localSheetId="15" hidden="1">'Контрагенти 5 звіт '!$A$4:$J$18</definedName>
    <definedName name="_xlnm._FilterDatabase" localSheetId="16" hidden="1">'Контрагенти 6 звіт '!$A$4:$J$18</definedName>
    <definedName name="_xlnm._FilterDatabase" localSheetId="0" hidden="1">'Робочий план та бюджнт детально'!$A$4:$AB$89</definedName>
    <definedName name="_xlnm._FilterDatabase" localSheetId="1" hidden="1">'Розрахунок траншів'!$A$1:$Q$21</definedName>
    <definedName name="_xlnm._FilterDatabase" localSheetId="5" hidden="1">'Список операцій 1 звіт '!$A$10:$J$444</definedName>
    <definedName name="_xlnm._FilterDatabase" localSheetId="6" hidden="1">'Список операцій 2 звіт'!$A$10:$J$444</definedName>
    <definedName name="_xlnm._FilterDatabase" localSheetId="7" hidden="1">'Список операцій 3 звіт'!$A$10:$J$444</definedName>
    <definedName name="_xlnm._FilterDatabase" localSheetId="8" hidden="1">'Список операцій 4 звіт'!$A$10:$J$444</definedName>
    <definedName name="_xlnm._FilterDatabase" localSheetId="13" hidden="1">'Список операцій 5 звіт '!$A$10:$J$444</definedName>
    <definedName name="_xlnm._FilterDatabase" localSheetId="14" hidden="1">'Список операцій 6 звіт'!$A$10:$J$444</definedName>
    <definedName name="a" localSheetId="4">'[2]Таблиця витрат'!$B$6:$B$15</definedName>
    <definedName name="a" localSheetId="9">'[2]Таблиця витрат'!$B$6:$B$15</definedName>
    <definedName name="a" localSheetId="10">'[2]Таблиця витрат'!$B$6:$B$15</definedName>
    <definedName name="a" localSheetId="11">'[2]Таблиця витрат'!$B$6:$B$15</definedName>
    <definedName name="a" localSheetId="12">'[2]Таблиця витрат'!$B$6:$B$15</definedName>
    <definedName name="a" localSheetId="15">'[2]Таблиця витрат'!$B$6:$B$15</definedName>
    <definedName name="a" localSheetId="16">'[2]Таблиця витрат'!$B$6:$B$15</definedName>
    <definedName name="a" localSheetId="1">'[3]Таблиця витрат'!$B$6:$B$15</definedName>
    <definedName name="a" localSheetId="5">'[2]Таблиця витрат'!$B$6:$B$15</definedName>
    <definedName name="a" localSheetId="6">'[2]Таблиця витрат'!$B$6:$B$15</definedName>
    <definedName name="a" localSheetId="7">'[2]Таблиця витрат'!$B$6:$B$15</definedName>
    <definedName name="a" localSheetId="8">'[2]Таблиця витрат'!$B$6:$B$15</definedName>
    <definedName name="a" localSheetId="13">'[2]Таблиця витрат'!$B$6:$B$15</definedName>
    <definedName name="a" localSheetId="14">'[2]Таблиця витрат'!$B$6:$B$15</definedName>
    <definedName name="a" localSheetId="18">'[4]Таблиця витрат'!$B$6:$B$15</definedName>
    <definedName name="a" localSheetId="3">'[5]Таблиця витрат'!$B$6:$B$15</definedName>
    <definedName name="a">'[4]Таблиця витрат'!$B$6:$B$15</definedName>
    <definedName name="a_10">#REF!</definedName>
    <definedName name="a_11">#REF!</definedName>
    <definedName name="a_12">#REF!</definedName>
    <definedName name="a_13">#REF!</definedName>
    <definedName name="a_14">#REF!</definedName>
    <definedName name="a_15">#REF!</definedName>
    <definedName name="a_16">#REF!</definedName>
    <definedName name="a_17">#REF!</definedName>
    <definedName name="a_18">#REF!</definedName>
    <definedName name="a_4">#REF!</definedName>
    <definedName name="a_5">#REF!</definedName>
    <definedName name="a_6">#REF!</definedName>
    <definedName name="a_7">#REF!</definedName>
    <definedName name="a_8">#REF!</definedName>
    <definedName name="a_9">#REF!</definedName>
    <definedName name="cn" localSheetId="1">'[6]Таблиця витрат та послуг'!$B$3:$B$35</definedName>
    <definedName name="cn" localSheetId="18">'[7]Таблиця витрат та послуг'!$B$3:$B$35</definedName>
    <definedName name="cn">'[7]Таблиця витрат та послуг'!$B$3:$B$35</definedName>
    <definedName name="cn_4">#REF!</definedName>
    <definedName name="d" localSheetId="4">'[2]Вид діяльності'!$A$2:$A$33</definedName>
    <definedName name="d" localSheetId="9">'[2]Вид діяльності'!$A$2:$A$33</definedName>
    <definedName name="d" localSheetId="10">'[2]Вид діяльності'!$A$2:$A$33</definedName>
    <definedName name="d" localSheetId="11">'[2]Вид діяльності'!$A$2:$A$33</definedName>
    <definedName name="d" localSheetId="12">'[2]Вид діяльності'!$A$2:$A$33</definedName>
    <definedName name="d" localSheetId="15">'[2]Вид діяльності'!$A$2:$A$33</definedName>
    <definedName name="d" localSheetId="16">'[2]Вид діяльності'!$A$2:$A$33</definedName>
    <definedName name="d" localSheetId="1">'[3]Вид діяльності'!$A$2:$A$33</definedName>
    <definedName name="d" localSheetId="5">'[2]Вид діяльності'!$A$2:$A$33</definedName>
    <definedName name="d" localSheetId="6">'[2]Вид діяльності'!$A$2:$A$33</definedName>
    <definedName name="d" localSheetId="7">'[2]Вид діяльності'!$A$2:$A$33</definedName>
    <definedName name="d" localSheetId="8">'[2]Вид діяльності'!$A$2:$A$33</definedName>
    <definedName name="d" localSheetId="13">'[2]Вид діяльності'!$A$2:$A$33</definedName>
    <definedName name="d" localSheetId="14">'[2]Вид діяльності'!$A$2:$A$33</definedName>
    <definedName name="d" localSheetId="18">'[4]Вид діяльності'!$A$2:$A$33</definedName>
    <definedName name="d" localSheetId="3">'[5]Вид діяльності'!$A$2:$A$33</definedName>
    <definedName name="d">'[4]Вид діяльності'!$A$2:$A$33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k" localSheetId="18">'[8]категорії витрат'!$A$16:$A$41</definedName>
    <definedName name="k">'[9]категорії витрат'!$A$16:$A$41</definedName>
    <definedName name="kategoria" localSheetId="4">'[10]Таблиця витрат'!$C$7:$C$22</definedName>
    <definedName name="kategoria" localSheetId="9">'[10]Таблиця витрат'!$C$7:$C$22</definedName>
    <definedName name="kategoria" localSheetId="10">'[10]Таблиця витрат'!$C$7:$C$22</definedName>
    <definedName name="kategoria" localSheetId="11">'[10]Таблиця витрат'!$C$7:$C$22</definedName>
    <definedName name="kategoria" localSheetId="12">'[10]Таблиця витрат'!$C$7:$C$22</definedName>
    <definedName name="kategoria" localSheetId="15">'[10]Таблиця витрат'!$C$7:$C$22</definedName>
    <definedName name="kategoria" localSheetId="16">'[10]Таблиця витрат'!$C$7:$C$22</definedName>
    <definedName name="kategoria" localSheetId="1">'[11]Таблиця витрат'!$C$7:$C$22</definedName>
    <definedName name="kategoria" localSheetId="5">'[10]Таблиця витрат'!$C$7:$C$22</definedName>
    <definedName name="kategoria" localSheetId="6">'[10]Таблиця витрат'!$C$7:$C$22</definedName>
    <definedName name="kategoria" localSheetId="7">'[10]Таблиця витрат'!$C$7:$C$22</definedName>
    <definedName name="kategoria" localSheetId="8">'[10]Таблиця витрат'!$C$7:$C$22</definedName>
    <definedName name="kategoria" localSheetId="13">'[10]Таблиця витрат'!$C$7:$C$22</definedName>
    <definedName name="kategoria" localSheetId="14">'[10]Таблиця витрат'!$C$7:$C$22</definedName>
    <definedName name="kategoria" localSheetId="18">'[12]Таблиця витрат'!$C$7:$C$22</definedName>
    <definedName name="kategoria" localSheetId="3">'[13]Таблиця витрат'!$C$7:$C$22</definedName>
    <definedName name="kategoria">'[12]Таблиця витрат'!$C$7:$C$22</definedName>
    <definedName name="kategoria_10">#REF!</definedName>
    <definedName name="kategoria_11">#REF!</definedName>
    <definedName name="kategoria_12">#REF!</definedName>
    <definedName name="kategoria_13">#REF!</definedName>
    <definedName name="kategoria_14">#REF!</definedName>
    <definedName name="kategoria_15">#REF!</definedName>
    <definedName name="kategoria_16">#REF!</definedName>
    <definedName name="kategoria_17">#REF!</definedName>
    <definedName name="kategoria_18">#REF!</definedName>
    <definedName name="kategoria_4">#REF!</definedName>
    <definedName name="kategoria_5">#REF!</definedName>
    <definedName name="kategoria_6">#REF!</definedName>
    <definedName name="kategoria_7">#REF!</definedName>
    <definedName name="kategoria_8">#REF!</definedName>
    <definedName name="kategoria_9">#REF!</definedName>
    <definedName name="ky" localSheetId="4">'[14]лінії робочого плану'!$A$2:$A$28</definedName>
    <definedName name="ky" localSheetId="9">'[14]лінії робочого плану'!$A$2:$A$28</definedName>
    <definedName name="ky" localSheetId="10">'[14]лінії робочого плану'!$A$2:$A$28</definedName>
    <definedName name="ky" localSheetId="11">'[14]лінії робочого плану'!$A$2:$A$28</definedName>
    <definedName name="ky" localSheetId="12">'[14]лінії робочого плану'!$A$2:$A$28</definedName>
    <definedName name="ky" localSheetId="15">'[14]лінії робочого плану'!$A$2:$A$28</definedName>
    <definedName name="ky" localSheetId="16">'[14]лінії робочого плану'!$A$2:$A$28</definedName>
    <definedName name="ky" localSheetId="1">'[6]лінії роб план'!$A$2:$A$28</definedName>
    <definedName name="ky" localSheetId="5">'[14]лінії робочого плану'!$A$2:$A$28</definedName>
    <definedName name="ky" localSheetId="6">'[14]лінії робочого плану'!$A$2:$A$28</definedName>
    <definedName name="ky" localSheetId="7">'[14]лінії робочого плану'!$A$2:$A$28</definedName>
    <definedName name="ky" localSheetId="8">'[14]лінії робочого плану'!$A$2:$A$28</definedName>
    <definedName name="ky" localSheetId="13">'[14]лінії робочого плану'!$A$2:$A$28</definedName>
    <definedName name="ky" localSheetId="14">'[14]лінії робочого плану'!$A$2:$A$28</definedName>
    <definedName name="ky" localSheetId="18">'[7]лінії роб план'!$A$2:$A$28</definedName>
    <definedName name="ky">'[7]лінії роб план'!$A$2:$A$28</definedName>
    <definedName name="ky_10">#REF!</definedName>
    <definedName name="ky_11">#REF!</definedName>
    <definedName name="ky_12">#REF!</definedName>
    <definedName name="ky_13">#REF!</definedName>
    <definedName name="ky_14">#REF!</definedName>
    <definedName name="ky_15">#REF!</definedName>
    <definedName name="ky_16">#REF!</definedName>
    <definedName name="ky_17">#REF!</definedName>
    <definedName name="ky_18">#REF!</definedName>
    <definedName name="ky_4">#REF!</definedName>
    <definedName name="ky_6">#REF!</definedName>
    <definedName name="ky_7">#REF!</definedName>
    <definedName name="ky_8">#REF!</definedName>
    <definedName name="ky_9">#REF!</definedName>
    <definedName name="lk" localSheetId="4">#REF!</definedName>
    <definedName name="lk" localSheetId="9">#REF!</definedName>
    <definedName name="lk" localSheetId="10">#REF!</definedName>
    <definedName name="lk" localSheetId="11">#REF!</definedName>
    <definedName name="lk" localSheetId="12">#REF!</definedName>
    <definedName name="lk" localSheetId="15">#REF!</definedName>
    <definedName name="lk" localSheetId="16">#REF!</definedName>
    <definedName name="lk" localSheetId="1">#REF!</definedName>
    <definedName name="lk" localSheetId="5">#REF!</definedName>
    <definedName name="lk" localSheetId="6">#REF!</definedName>
    <definedName name="lk" localSheetId="7">#REF!</definedName>
    <definedName name="lk" localSheetId="8">#REF!</definedName>
    <definedName name="lk" localSheetId="13">#REF!</definedName>
    <definedName name="lk" localSheetId="14">#REF!</definedName>
    <definedName name="lk" localSheetId="18">#REF!</definedName>
    <definedName name="lk" localSheetId="3">#REF!</definedName>
    <definedName name="lk">#REF!</definedName>
    <definedName name="lk_10">#REF!</definedName>
    <definedName name="lk_11">#REF!</definedName>
    <definedName name="lk_12">#REF!</definedName>
    <definedName name="lk_13">#REF!</definedName>
    <definedName name="lk_14">#REF!</definedName>
    <definedName name="lk_15">#REF!</definedName>
    <definedName name="lk_16">#REF!</definedName>
    <definedName name="lk_17">#REF!</definedName>
    <definedName name="lk_18">#REF!</definedName>
    <definedName name="lk_4">#REF!</definedName>
    <definedName name="lk_5">#REF!</definedName>
    <definedName name="lk_6">#REF!</definedName>
    <definedName name="lk_7">#REF!</definedName>
    <definedName name="lk_8">#REF!</definedName>
    <definedName name="lk_9">#REF!</definedName>
    <definedName name="o" localSheetId="18">#REF!</definedName>
    <definedName name="o">#REF!</definedName>
    <definedName name="p" localSheetId="18">#REF!</definedName>
    <definedName name="p">#REF!</definedName>
    <definedName name="Please_Select" localSheetId="2">#REF!</definedName>
    <definedName name="Please_Select" localSheetId="1">#REF!</definedName>
    <definedName name="Please_Select" localSheetId="18">#REF!</definedName>
    <definedName name="Please_Select" localSheetId="3">#REF!</definedName>
    <definedName name="Please_Select">#REF!</definedName>
    <definedName name="Please_Select_3">#REF!</definedName>
    <definedName name="Please_Select_4">#REF!</definedName>
    <definedName name="Please_Select_5">#REF!</definedName>
    <definedName name="s" localSheetId="4">'[2]Категорії витрат'!$B$2:$B$14</definedName>
    <definedName name="s" localSheetId="9">'[2]Категорії витрат'!$B$2:$B$14</definedName>
    <definedName name="s" localSheetId="10">'[2]Категорії витрат'!$B$2:$B$14</definedName>
    <definedName name="s" localSheetId="11">'[2]Категорії витрат'!$B$2:$B$14</definedName>
    <definedName name="s" localSheetId="12">'[2]Категорії витрат'!$B$2:$B$14</definedName>
    <definedName name="s" localSheetId="15">'[2]Категорії витрат'!$B$2:$B$14</definedName>
    <definedName name="s" localSheetId="16">'[2]Категорії витрат'!$B$2:$B$14</definedName>
    <definedName name="s" localSheetId="1">'[3]Категорії витрат'!$B$2:$B$14</definedName>
    <definedName name="s" localSheetId="5">'[2]Категорії витрат'!$B$2:$B$14</definedName>
    <definedName name="s" localSheetId="6">'[2]Категорії витрат'!$B$2:$B$14</definedName>
    <definedName name="s" localSheetId="7">'[2]Категорії витрат'!$B$2:$B$14</definedName>
    <definedName name="s" localSheetId="8">'[2]Категорії витрат'!$B$2:$B$14</definedName>
    <definedName name="s" localSheetId="13">'[2]Категорії витрат'!$B$2:$B$14</definedName>
    <definedName name="s" localSheetId="14">'[2]Категорії витрат'!$B$2:$B$14</definedName>
    <definedName name="s" localSheetId="18">'[4]Категорії витрат'!$B$2:$B$14</definedName>
    <definedName name="s" localSheetId="3">'[5]Категорії витрат'!$B$2:$B$14</definedName>
    <definedName name="s">'[4]Категорії витрат'!$B$2:$B$14</definedName>
    <definedName name="s_10">#REF!</definedName>
    <definedName name="s_11">#REF!</definedName>
    <definedName name="s_12">#REF!</definedName>
    <definedName name="s_13">#REF!</definedName>
    <definedName name="s_14">#REF!</definedName>
    <definedName name="s_15">#REF!</definedName>
    <definedName name="s_16">#REF!</definedName>
    <definedName name="s_17">#REF!</definedName>
    <definedName name="s_18">#REF!</definedName>
    <definedName name="s_4">#REF!</definedName>
    <definedName name="s_5">#REF!</definedName>
    <definedName name="s_6">#REF!</definedName>
    <definedName name="s_7">#REF!</definedName>
    <definedName name="s_8">#REF!</definedName>
    <definedName name="s_9">#REF!</definedName>
    <definedName name="SDAList" localSheetId="2">#REF!</definedName>
    <definedName name="SDAList" localSheetId="1">#REF!</definedName>
    <definedName name="SDAList" localSheetId="18">#REF!</definedName>
    <definedName name="SDAList" localSheetId="3">#REF!</definedName>
    <definedName name="SDAList">#REF!</definedName>
    <definedName name="SDAList_3">#REF!</definedName>
    <definedName name="SDAList_4">#REF!</definedName>
    <definedName name="SDAList_5">#REF!</definedName>
    <definedName name="spysok" localSheetId="4">'[10]Таблиця витрат'!$B$7:$B$22</definedName>
    <definedName name="spysok" localSheetId="9">'[10]Таблиця витрат'!$B$7:$B$22</definedName>
    <definedName name="spysok" localSheetId="10">'[10]Таблиця витрат'!$B$7:$B$22</definedName>
    <definedName name="spysok" localSheetId="11">'[10]Таблиця витрат'!$B$7:$B$22</definedName>
    <definedName name="spysok" localSheetId="12">'[10]Таблиця витрат'!$B$7:$B$22</definedName>
    <definedName name="spysok" localSheetId="15">'[10]Таблиця витрат'!$B$7:$B$22</definedName>
    <definedName name="spysok" localSheetId="16">'[10]Таблиця витрат'!$B$7:$B$22</definedName>
    <definedName name="spysok" localSheetId="1">'[11]Таблиця витрат'!$B$7:$B$22</definedName>
    <definedName name="spysok" localSheetId="5">'[10]Таблиця витрат'!$B$7:$B$22</definedName>
    <definedName name="spysok" localSheetId="6">'[10]Таблиця витрат'!$B$7:$B$22</definedName>
    <definedName name="spysok" localSheetId="7">'[10]Таблиця витрат'!$B$7:$B$22</definedName>
    <definedName name="spysok" localSheetId="8">'[10]Таблиця витрат'!$B$7:$B$22</definedName>
    <definedName name="spysok" localSheetId="13">'[10]Таблиця витрат'!$B$7:$B$22</definedName>
    <definedName name="spysok" localSheetId="14">'[10]Таблиця витрат'!$B$7:$B$22</definedName>
    <definedName name="spysok" localSheetId="18">'[12]Таблиця витрат'!$B$7:$B$22</definedName>
    <definedName name="spysok" localSheetId="3">'[13]Таблиця витрат'!$B$7:$B$22</definedName>
    <definedName name="spysok">'[12]Таблиця витрат'!$B$7:$B$22</definedName>
    <definedName name="spysok_10">#REF!</definedName>
    <definedName name="spysok_11">#REF!</definedName>
    <definedName name="spysok_12">#REF!</definedName>
    <definedName name="spysok_13">#REF!</definedName>
    <definedName name="spysok_14">#REF!</definedName>
    <definedName name="spysok_15">#REF!</definedName>
    <definedName name="spysok_16">#REF!</definedName>
    <definedName name="spysok_17">#REF!</definedName>
    <definedName name="spysok_18">#REF!</definedName>
    <definedName name="spysok_4">#REF!</definedName>
    <definedName name="spysok_5">#REF!</definedName>
    <definedName name="spysok_6">#REF!</definedName>
    <definedName name="spysok_7">#REF!</definedName>
    <definedName name="spysok_8">#REF!</definedName>
    <definedName name="spysok_9">#REF!</definedName>
    <definedName name="y" localSheetId="18">#REF!</definedName>
    <definedName name="y">#REF!</definedName>
    <definedName name="а" localSheetId="4">'[15]Таблиця витрат'!$B$6:$B$39</definedName>
    <definedName name="а" localSheetId="9">'[15]Таблиця витрат'!$B$6:$B$39</definedName>
    <definedName name="а" localSheetId="10">'[15]Таблиця витрат'!$B$6:$B$39</definedName>
    <definedName name="а" localSheetId="11">'[15]Таблиця витрат'!$B$6:$B$39</definedName>
    <definedName name="а" localSheetId="12">'[15]Таблиця витрат'!$B$6:$B$39</definedName>
    <definedName name="а" localSheetId="15">'[15]Таблиця витрат'!$B$6:$B$39</definedName>
    <definedName name="а" localSheetId="16">'[15]Таблиця витрат'!$B$6:$B$39</definedName>
    <definedName name="а" localSheetId="1">'[16]Таблиця витрат'!$B$6:$B$39</definedName>
    <definedName name="а" localSheetId="5">'[15]Таблиця витрат'!$B$6:$B$39</definedName>
    <definedName name="а" localSheetId="6">'[15]Таблиця витрат'!$B$6:$B$39</definedName>
    <definedName name="а" localSheetId="7">'[15]Таблиця витрат'!$B$6:$B$39</definedName>
    <definedName name="а" localSheetId="8">'[15]Таблиця витрат'!$B$6:$B$39</definedName>
    <definedName name="а" localSheetId="13">'[15]Таблиця витрат'!$B$6:$B$39</definedName>
    <definedName name="а" localSheetId="14">'[15]Таблиця витрат'!$B$6:$B$39</definedName>
    <definedName name="а" localSheetId="18">'[17]Таблиця витрат'!$B$6:$B$39</definedName>
    <definedName name="а">'[17]Таблиця витрат'!$B$6:$B$39</definedName>
    <definedName name="а_10">#REF!</definedName>
    <definedName name="а_11">#REF!</definedName>
    <definedName name="а_12">#REF!</definedName>
    <definedName name="а_13">#REF!</definedName>
    <definedName name="а_14">#REF!</definedName>
    <definedName name="а_15">#REF!</definedName>
    <definedName name="а_16">#REF!</definedName>
    <definedName name="а_17">#REF!</definedName>
    <definedName name="а_18">#REF!</definedName>
    <definedName name="а_4">#REF!</definedName>
    <definedName name="а_6">#REF!</definedName>
    <definedName name="а_7">#REF!</definedName>
    <definedName name="а_8">#REF!</definedName>
    <definedName name="а_9">#REF!</definedName>
    <definedName name="ав" localSheetId="18">'[18]категорії витрат'!$A$16:$A$41</definedName>
    <definedName name="ав">'[19]категорії витрат'!$A$16:$A$41</definedName>
    <definedName name="бю" localSheetId="18">#REF!</definedName>
    <definedName name="бю">#REF!</definedName>
    <definedName name="вас" localSheetId="4">'[20]Категорії витрат'!$B$2:$B$14</definedName>
    <definedName name="вас" localSheetId="9">'[20]Категорії витрат'!$B$2:$B$14</definedName>
    <definedName name="вас" localSheetId="10">'[20]Категорії витрат'!$B$2:$B$14</definedName>
    <definedName name="вас" localSheetId="11">'[20]Категорії витрат'!$B$2:$B$14</definedName>
    <definedName name="вас" localSheetId="12">'[20]Категорії витрат'!$B$2:$B$14</definedName>
    <definedName name="вас" localSheetId="15">'[20]Категорії витрат'!$B$2:$B$14</definedName>
    <definedName name="вас" localSheetId="16">'[20]Категорії витрат'!$B$2:$B$14</definedName>
    <definedName name="вас" localSheetId="5">'[20]Категорії витрат'!$B$2:$B$14</definedName>
    <definedName name="вас" localSheetId="6">'[20]Категорії витрат'!$B$2:$B$14</definedName>
    <definedName name="вас" localSheetId="7">'[20]Категорії витрат'!$B$2:$B$14</definedName>
    <definedName name="вас" localSheetId="8">'[20]Категорії витрат'!$B$2:$B$14</definedName>
    <definedName name="вас" localSheetId="13">'[20]Категорії витрат'!$B$2:$B$14</definedName>
    <definedName name="вас" localSheetId="14">'[20]Категорії витрат'!$B$2:$B$14</definedName>
    <definedName name="вас" localSheetId="18">'[20]Категорії витрат'!$B$2:$B$14</definedName>
    <definedName name="вас">'[20]Категорії витрат'!$B$2:$B$14</definedName>
    <definedName name="вас_10">#REF!</definedName>
    <definedName name="вас_11">#REF!</definedName>
    <definedName name="вас_12">#REF!</definedName>
    <definedName name="вас_13">#REF!</definedName>
    <definedName name="вас_14">#REF!</definedName>
    <definedName name="вас_15">#REF!</definedName>
    <definedName name="вас_16">#REF!</definedName>
    <definedName name="вас_17">#REF!</definedName>
    <definedName name="вас_18">#REF!</definedName>
    <definedName name="вас_6">#REF!</definedName>
    <definedName name="вас_7">#REF!</definedName>
    <definedName name="вас_8">#REF!</definedName>
    <definedName name="вас_9">#REF!</definedName>
    <definedName name="Витрати" localSheetId="4">'[21]Таблиця витрат'!$B$6:$B$23</definedName>
    <definedName name="Витрати" localSheetId="9">'[21]Таблиця витрат'!$B$6:$B$23</definedName>
    <definedName name="Витрати" localSheetId="10">'[21]Таблиця витрат'!$B$6:$B$23</definedName>
    <definedName name="Витрати" localSheetId="11">'[21]Таблиця витрат'!$B$6:$B$23</definedName>
    <definedName name="Витрати" localSheetId="12">'[21]Таблиця витрат'!$B$6:$B$23</definedName>
    <definedName name="Витрати" localSheetId="15">'[21]Таблиця витрат'!$B$6:$B$23</definedName>
    <definedName name="Витрати" localSheetId="16">'[21]Таблиця витрат'!$B$6:$B$23</definedName>
    <definedName name="Витрати" localSheetId="1">'[22]Таблиця витрат'!$B$6:$B$23</definedName>
    <definedName name="Витрати" localSheetId="5">'[21]Таблиця витрат'!$B$6:$B$23</definedName>
    <definedName name="Витрати" localSheetId="6">'[21]Таблиця витрат'!$B$6:$B$23</definedName>
    <definedName name="Витрати" localSheetId="7">'[21]Таблиця витрат'!$B$6:$B$23</definedName>
    <definedName name="Витрати" localSheetId="8">'[21]Таблиця витрат'!$B$6:$B$23</definedName>
    <definedName name="Витрати" localSheetId="13">'[21]Таблиця витрат'!$B$6:$B$23</definedName>
    <definedName name="Витрати" localSheetId="14">'[21]Таблиця витрат'!$B$6:$B$23</definedName>
    <definedName name="Витрати" localSheetId="3">'[23]Таблиця витрат'!$B$6:$B$23</definedName>
    <definedName name="витрати">'категорії витрат'!$B$2:$B$13</definedName>
    <definedName name="Витрати_10">#REF!</definedName>
    <definedName name="Витрати_11">#REF!</definedName>
    <definedName name="Витрати_12">#REF!</definedName>
    <definedName name="Витрати_13">#REF!</definedName>
    <definedName name="Витрати_14">#REF!</definedName>
    <definedName name="Витрати_15">#REF!</definedName>
    <definedName name="Витрати_16">#REF!</definedName>
    <definedName name="Витрати_17">#REF!</definedName>
    <definedName name="Витрати_18">#REF!</definedName>
    <definedName name="Витрати_4">#REF!</definedName>
    <definedName name="Витрати_5">#REF!</definedName>
    <definedName name="Витрати_6">#REF!</definedName>
    <definedName name="Витрати_7">#REF!</definedName>
    <definedName name="Витрати_8">#REF!</definedName>
    <definedName name="Витрати_9">#REF!</definedName>
    <definedName name="вк" localSheetId="18">'[18]категорії витрат'!$B$2:$B$13</definedName>
    <definedName name="вк">'[19]категорії витрат'!$B$2:$B$13</definedName>
    <definedName name="д" localSheetId="18">'[24]Робочий план та бюджет_детально'!$C$3:$C$48</definedName>
    <definedName name="д">#REF!</definedName>
    <definedName name="Діяльність" localSheetId="4">'[25]Вид діяльності'!$A$2:$A$33</definedName>
    <definedName name="Діяльність" localSheetId="9">'[25]Вид діяльності'!$A$2:$A$33</definedName>
    <definedName name="Діяльність" localSheetId="10">'[25]Вид діяльності'!$A$2:$A$33</definedName>
    <definedName name="Діяльність" localSheetId="11">'[25]Вид діяльності'!$A$2:$A$33</definedName>
    <definedName name="Діяльність" localSheetId="12">'[25]Вид діяльності'!$A$2:$A$33</definedName>
    <definedName name="Діяльність" localSheetId="15">'[25]Вид діяльності'!$A$2:$A$33</definedName>
    <definedName name="Діяльність" localSheetId="16">'[25]Вид діяльності'!$A$2:$A$33</definedName>
    <definedName name="Діяльність" localSheetId="1">'[16]Вид діяльності'!$A$2:$A$33</definedName>
    <definedName name="Діяльність" localSheetId="5">'[25]Вид діяльності'!$A$2:$A$33</definedName>
    <definedName name="Діяльність" localSheetId="6">'[25]Вид діяльності'!$A$2:$A$33</definedName>
    <definedName name="Діяльність" localSheetId="7">'[25]Вид діяльності'!$A$2:$A$33</definedName>
    <definedName name="Діяльність" localSheetId="8">'[25]Вид діяльності'!$A$2:$A$33</definedName>
    <definedName name="Діяльність" localSheetId="13">'[25]Вид діяльності'!$A$2:$A$33</definedName>
    <definedName name="Діяльність" localSheetId="14">'[25]Вид діяльності'!$A$2:$A$33</definedName>
    <definedName name="Діяльність" localSheetId="3">'[26]Вид діяльності'!$A$2:$A$33</definedName>
    <definedName name="діяльність">#REF!</definedName>
    <definedName name="Діяльність_10">#REF!</definedName>
    <definedName name="Діяльність_11">#REF!</definedName>
    <definedName name="Діяльність_12">#REF!</definedName>
    <definedName name="Діяльність_13">#REF!</definedName>
    <definedName name="Діяльність_14">#REF!</definedName>
    <definedName name="Діяльність_15">#REF!</definedName>
    <definedName name="Діяльність_16">#REF!</definedName>
    <definedName name="Діяльність_17">#REF!</definedName>
    <definedName name="Діяльність_18">#REF!</definedName>
    <definedName name="Діяльність_4">#REF!</definedName>
    <definedName name="Діяльність_5">#REF!</definedName>
    <definedName name="Діяльність_6">#REF!</definedName>
    <definedName name="Діяльність_7">#REF!</definedName>
    <definedName name="Діяльність_8">#REF!</definedName>
    <definedName name="Діяльність_9">#REF!</definedName>
    <definedName name="діяльність2" localSheetId="4">#REF!</definedName>
    <definedName name="діяльність2" localSheetId="9">#REF!</definedName>
    <definedName name="діяльність2" localSheetId="10">#REF!</definedName>
    <definedName name="діяльність2" localSheetId="11">#REF!</definedName>
    <definedName name="діяльність2" localSheetId="12">#REF!</definedName>
    <definedName name="діяльність2" localSheetId="15">#REF!</definedName>
    <definedName name="діяльність2" localSheetId="16">#REF!</definedName>
    <definedName name="діяльність2" localSheetId="1">#REF!</definedName>
    <definedName name="діяльність2" localSheetId="5">#REF!</definedName>
    <definedName name="діяльність2" localSheetId="6">#REF!</definedName>
    <definedName name="діяльність2" localSheetId="7">#REF!</definedName>
    <definedName name="діяльність2" localSheetId="8">#REF!</definedName>
    <definedName name="діяльність2" localSheetId="13">#REF!</definedName>
    <definedName name="діяльність2" localSheetId="14">#REF!</definedName>
    <definedName name="діяльність2" localSheetId="18">#REF!</definedName>
    <definedName name="діяльність2" localSheetId="3">#REF!</definedName>
    <definedName name="діяльність2">#REF!</definedName>
    <definedName name="діяльність2_10">#REF!</definedName>
    <definedName name="діяльність2_11">#REF!</definedName>
    <definedName name="діяльність2_12">#REF!</definedName>
    <definedName name="діяльність2_13">#REF!</definedName>
    <definedName name="діяльність2_14">#REF!</definedName>
    <definedName name="діяльність2_15">#REF!</definedName>
    <definedName name="діяльність2_16">#REF!</definedName>
    <definedName name="діяльність2_17">#REF!</definedName>
    <definedName name="діяльність2_18">#REF!</definedName>
    <definedName name="діяльність2_4">#REF!</definedName>
    <definedName name="діяльність2_5">#REF!</definedName>
    <definedName name="діяльність2_6">#REF!</definedName>
    <definedName name="діяльність2_7">#REF!</definedName>
    <definedName name="діяльність2_8">#REF!</definedName>
    <definedName name="діяльність2_9">#REF!</definedName>
    <definedName name="дом" localSheetId="4">'[20]Таблиця витрат'!$B$6:$B$64</definedName>
    <definedName name="дом" localSheetId="9">'[20]Таблиця витрат'!$B$6:$B$64</definedName>
    <definedName name="дом" localSheetId="10">'[20]Таблиця витрат'!$B$6:$B$64</definedName>
    <definedName name="дом" localSheetId="11">'[20]Таблиця витрат'!$B$6:$B$64</definedName>
    <definedName name="дом" localSheetId="12">'[20]Таблиця витрат'!$B$6:$B$64</definedName>
    <definedName name="дом" localSheetId="15">'[20]Таблиця витрат'!$B$6:$B$64</definedName>
    <definedName name="дом" localSheetId="16">'[20]Таблиця витрат'!$B$6:$B$64</definedName>
    <definedName name="дом" localSheetId="5">'[20]Таблиця витрат'!$B$6:$B$64</definedName>
    <definedName name="дом" localSheetId="6">'[20]Таблиця витрат'!$B$6:$B$64</definedName>
    <definedName name="дом" localSheetId="7">'[20]Таблиця витрат'!$B$6:$B$64</definedName>
    <definedName name="дом" localSheetId="8">'[20]Таблиця витрат'!$B$6:$B$64</definedName>
    <definedName name="дом" localSheetId="13">'[20]Таблиця витрат'!$B$6:$B$64</definedName>
    <definedName name="дом" localSheetId="14">'[20]Таблиця витрат'!$B$6:$B$64</definedName>
    <definedName name="дом" localSheetId="18">'[20]Таблиця витрат'!$B$6:$B$64</definedName>
    <definedName name="дом">'[20]Таблиця витрат'!$B$6:$B$64</definedName>
    <definedName name="дом_10">#REF!</definedName>
    <definedName name="дом_11">#REF!</definedName>
    <definedName name="дом_12">#REF!</definedName>
    <definedName name="дом_13">#REF!</definedName>
    <definedName name="дом_14">#REF!</definedName>
    <definedName name="дом_15">#REF!</definedName>
    <definedName name="дом_16">#REF!</definedName>
    <definedName name="дом_17">#REF!</definedName>
    <definedName name="дом_18">#REF!</definedName>
    <definedName name="дом_6">#REF!</definedName>
    <definedName name="дом_7">#REF!</definedName>
    <definedName name="дом_8">#REF!</definedName>
    <definedName name="дом_9">#REF!</definedName>
    <definedName name="дп" localSheetId="4">#REF!</definedName>
    <definedName name="дп" localSheetId="9">#REF!</definedName>
    <definedName name="дп" localSheetId="10">#REF!</definedName>
    <definedName name="дп" localSheetId="11">#REF!</definedName>
    <definedName name="дп" localSheetId="12">#REF!</definedName>
    <definedName name="дп" localSheetId="15">#REF!</definedName>
    <definedName name="дп" localSheetId="16">#REF!</definedName>
    <definedName name="дп" localSheetId="1">#REF!</definedName>
    <definedName name="дп" localSheetId="5">#REF!</definedName>
    <definedName name="дп" localSheetId="6">#REF!</definedName>
    <definedName name="дп" localSheetId="7">#REF!</definedName>
    <definedName name="дп" localSheetId="8">#REF!</definedName>
    <definedName name="дп" localSheetId="13">#REF!</definedName>
    <definedName name="дп" localSheetId="14">#REF!</definedName>
    <definedName name="дп" localSheetId="18">#REF!</definedName>
    <definedName name="дп" localSheetId="3">#REF!</definedName>
    <definedName name="дп">#REF!</definedName>
    <definedName name="дп_10">#REF!</definedName>
    <definedName name="дп_11">#REF!</definedName>
    <definedName name="дп_12">#REF!</definedName>
    <definedName name="дп_13">#REF!</definedName>
    <definedName name="дп_14">#REF!</definedName>
    <definedName name="дп_15">#REF!</definedName>
    <definedName name="дп_16">#REF!</definedName>
    <definedName name="дп_17">#REF!</definedName>
    <definedName name="дп_18">#REF!</definedName>
    <definedName name="дп_4">#REF!</definedName>
    <definedName name="дп_5">#REF!</definedName>
    <definedName name="дп_6">#REF!</definedName>
    <definedName name="дп_7">#REF!</definedName>
    <definedName name="дп_8">#REF!</definedName>
    <definedName name="дп_9">#REF!</definedName>
    <definedName name="ж" localSheetId="18">'[24]лінії бюджету'!$C$2:$C$119</definedName>
    <definedName name="ж">#REF!</definedName>
    <definedName name="_xlnm.Print_Titles" localSheetId="5">'Список операцій 1 звіт '!$10:$10</definedName>
    <definedName name="_xlnm.Print_Titles" localSheetId="6">'Список операцій 2 звіт'!$10:$10</definedName>
    <definedName name="_xlnm.Print_Titles" localSheetId="7">'Список операцій 3 звіт'!$10:$10</definedName>
    <definedName name="_xlnm.Print_Titles" localSheetId="8">'Список операцій 4 звіт'!$10:$10</definedName>
    <definedName name="_xlnm.Print_Titles" localSheetId="13">'Список операцій 5 звіт '!$10:$10</definedName>
    <definedName name="_xlnm.Print_Titles" localSheetId="14">'Список операцій 6 звіт'!$10:$10</definedName>
    <definedName name="к" localSheetId="1">'[27]категорії витрат'!$B$2:$B$13</definedName>
    <definedName name="к" localSheetId="18">'[28]категорії витрат'!$B$2:$B$13</definedName>
    <definedName name="к">'[28]категорії витрат'!$B$2:$B$13</definedName>
    <definedName name="к_4">#REF!</definedName>
    <definedName name="кат" localSheetId="4">#REF!</definedName>
    <definedName name="кат" localSheetId="9">#REF!</definedName>
    <definedName name="кат" localSheetId="10">#REF!</definedName>
    <definedName name="кат" localSheetId="11">#REF!</definedName>
    <definedName name="кат" localSheetId="12">#REF!</definedName>
    <definedName name="кат" localSheetId="15">#REF!</definedName>
    <definedName name="кат" localSheetId="16">#REF!</definedName>
    <definedName name="кат" localSheetId="1">'[29]Категорії витрат'!$B$17:$B$29</definedName>
    <definedName name="кат" localSheetId="5">#REF!</definedName>
    <definedName name="кат" localSheetId="6">#REF!</definedName>
    <definedName name="кат" localSheetId="7">#REF!</definedName>
    <definedName name="кат" localSheetId="8">#REF!</definedName>
    <definedName name="кат" localSheetId="13">#REF!</definedName>
    <definedName name="кат" localSheetId="14">#REF!</definedName>
    <definedName name="кат" localSheetId="18">'[30]Категорії витрат'!$B$17:$B$29</definedName>
    <definedName name="кат" localSheetId="3">'[31]Категорії витрат'!$B$17:$B$29</definedName>
    <definedName name="кат">'[30]Категорії витрат'!$B$17:$B$29</definedName>
    <definedName name="кат_10">#REF!</definedName>
    <definedName name="кат_11">#REF!</definedName>
    <definedName name="кат_12">#REF!</definedName>
    <definedName name="кат_13">#REF!</definedName>
    <definedName name="кат_14">#REF!</definedName>
    <definedName name="кат_15">#REF!</definedName>
    <definedName name="кат_16">#REF!</definedName>
    <definedName name="кат_17">#REF!</definedName>
    <definedName name="кат_18">#REF!</definedName>
    <definedName name="кат_4">#REF!</definedName>
    <definedName name="кат_5">#REF!</definedName>
    <definedName name="кат_6">#REF!</definedName>
    <definedName name="кат_7">#REF!</definedName>
    <definedName name="кат_8">#REF!</definedName>
    <definedName name="кат_9">#REF!</definedName>
    <definedName name="кате" localSheetId="4">'[32]категорії витрат'!$B$2:$B$13</definedName>
    <definedName name="кате" localSheetId="9">'[32]категорії витрат'!$B$2:$B$13</definedName>
    <definedName name="кате" localSheetId="10">'[32]категорії витрат'!$B$2:$B$13</definedName>
    <definedName name="кате" localSheetId="11">'[32]категорії витрат'!$B$2:$B$13</definedName>
    <definedName name="кате" localSheetId="12">'[32]категорії витрат'!$B$2:$B$13</definedName>
    <definedName name="кате" localSheetId="15">'[32]категорії витрат'!$B$2:$B$13</definedName>
    <definedName name="кате" localSheetId="16">'[32]категорії витрат'!$B$2:$B$13</definedName>
    <definedName name="кате" localSheetId="5">'[32]категорії витрат'!$B$2:$B$13</definedName>
    <definedName name="кате" localSheetId="6">'[32]категорії витрат'!$B$2:$B$13</definedName>
    <definedName name="кате" localSheetId="7">'[32]категорії витрат'!$B$2:$B$13</definedName>
    <definedName name="кате" localSheetId="8">'[32]категорії витрат'!$B$2:$B$13</definedName>
    <definedName name="кате" localSheetId="13">'[32]категорії витрат'!$B$2:$B$13</definedName>
    <definedName name="кате" localSheetId="14">'[32]категорії витрат'!$B$2:$B$13</definedName>
    <definedName name="кате" localSheetId="18">'[33]категорії витрат'!$B$2:$B$13</definedName>
    <definedName name="кате">'[33]категорії витрат'!$B$2:$B$13</definedName>
    <definedName name="кате_10">#REF!</definedName>
    <definedName name="кате_11">#REF!</definedName>
    <definedName name="кате_12">#REF!</definedName>
    <definedName name="кате_13">#REF!</definedName>
    <definedName name="кате_14">#REF!</definedName>
    <definedName name="кате_15">#REF!</definedName>
    <definedName name="кате_16">#REF!</definedName>
    <definedName name="кате_17">#REF!</definedName>
    <definedName name="кате_18">#REF!</definedName>
    <definedName name="кате_6">#REF!</definedName>
    <definedName name="кате_7">#REF!</definedName>
    <definedName name="кате_8">#REF!</definedName>
    <definedName name="кате_9">#REF!</definedName>
    <definedName name="категорії_витрат_тюрма">'Категорії бюджету'!$A$76:$A$81</definedName>
    <definedName name="категорія" localSheetId="4">'[34]код бюджета'!$B$4:$B$15</definedName>
    <definedName name="категорія" localSheetId="9">'[34]код бюджета'!$B$4:$B$15</definedName>
    <definedName name="категорія" localSheetId="10">'[34]код бюджета'!$B$4:$B$15</definedName>
    <definedName name="категорія" localSheetId="11">'[34]код бюджета'!$B$4:$B$15</definedName>
    <definedName name="категорія" localSheetId="12">'[34]код бюджета'!$B$4:$B$15</definedName>
    <definedName name="категорія" localSheetId="15">'[34]код бюджета'!$B$4:$B$15</definedName>
    <definedName name="категорія" localSheetId="16">'[34]код бюджета'!$B$4:$B$15</definedName>
    <definedName name="категорія" localSheetId="1">'[35]код бюджета'!$B$4:$B$15</definedName>
    <definedName name="категорія" localSheetId="5">'[34]код бюджета'!$B$4:$B$15</definedName>
    <definedName name="категорія" localSheetId="6">'[34]код бюджета'!$B$4:$B$15</definedName>
    <definedName name="категорія" localSheetId="7">'[34]код бюджета'!$B$4:$B$15</definedName>
    <definedName name="категорія" localSheetId="8">'[34]код бюджета'!$B$4:$B$15</definedName>
    <definedName name="категорія" localSheetId="13">'[34]код бюджета'!$B$4:$B$15</definedName>
    <definedName name="категорія" localSheetId="14">'[34]код бюджета'!$B$4:$B$15</definedName>
    <definedName name="категорія" localSheetId="18">'[36]код бюджета'!$B$4:$B$15</definedName>
    <definedName name="категорія" localSheetId="3">'[37]код бюджета'!$B$4:$B$15</definedName>
    <definedName name="категорія">'[36]код бюджета'!$B$4:$B$15</definedName>
    <definedName name="категорія_10">#REF!</definedName>
    <definedName name="категорія_11">#REF!</definedName>
    <definedName name="категорія_12">#REF!</definedName>
    <definedName name="категорія_13">#REF!</definedName>
    <definedName name="категорія_14">#REF!</definedName>
    <definedName name="категорія_15">#REF!</definedName>
    <definedName name="категорія_16">#REF!</definedName>
    <definedName name="категорія_17">#REF!</definedName>
    <definedName name="категорія_18">#REF!</definedName>
    <definedName name="категорія_4">#REF!</definedName>
    <definedName name="категорія_5">#REF!</definedName>
    <definedName name="категорія_6">#REF!</definedName>
    <definedName name="категорія_7">#REF!</definedName>
    <definedName name="категорія_8">#REF!</definedName>
    <definedName name="категорія_9">#REF!</definedName>
    <definedName name="КВ" localSheetId="4">'[25]Категорії витрат'!$B$2:$B$14</definedName>
    <definedName name="КВ" localSheetId="9">'[25]Категорії витрат'!$B$2:$B$14</definedName>
    <definedName name="КВ" localSheetId="10">'[25]Категорії витрат'!$B$2:$B$14</definedName>
    <definedName name="КВ" localSheetId="11">'[25]Категорії витрат'!$B$2:$B$14</definedName>
    <definedName name="КВ" localSheetId="12">'[25]Категорії витрат'!$B$2:$B$14</definedName>
    <definedName name="КВ" localSheetId="15">'[25]Категорії витрат'!$B$2:$B$14</definedName>
    <definedName name="КВ" localSheetId="16">'[25]Категорії витрат'!$B$2:$B$14</definedName>
    <definedName name="кв" localSheetId="2">'[38]категорії витрат'!$B$2:$B$14</definedName>
    <definedName name="кв" localSheetId="1">'[39]категорії витрат'!$B$2:$B$14</definedName>
    <definedName name="КВ" localSheetId="5">'[21]Категорії витрат'!$B$2:$B$14</definedName>
    <definedName name="КВ" localSheetId="6">'[21]Категорії витрат'!$B$2:$B$14</definedName>
    <definedName name="КВ" localSheetId="7">'[21]Категорії витрат'!$B$2:$B$14</definedName>
    <definedName name="КВ" localSheetId="8">'[21]Категорії витрат'!$B$2:$B$14</definedName>
    <definedName name="КВ" localSheetId="13">'[21]Категорії витрат'!$B$2:$B$14</definedName>
    <definedName name="КВ" localSheetId="14">'[21]Категорії витрат'!$B$2:$B$14</definedName>
    <definedName name="кв" localSheetId="18">'[24]категорії витрат'!$B$2:$B$14</definedName>
    <definedName name="КВ" localSheetId="3">'[26]Категорії витрат'!$B$2:$B$14</definedName>
    <definedName name="кв">'категорії витрат'!$B$2:$B$14</definedName>
    <definedName name="КВ_10">#REF!</definedName>
    <definedName name="КВ_11">#REF!</definedName>
    <definedName name="КВ_12">#REF!</definedName>
    <definedName name="КВ_13">#REF!</definedName>
    <definedName name="КВ_14">#REF!</definedName>
    <definedName name="КВ_15">#REF!</definedName>
    <definedName name="КВ_16">#REF!</definedName>
    <definedName name="КВ_17">#REF!</definedName>
    <definedName name="КВ_18">#REF!</definedName>
    <definedName name="кв_3">#REF!</definedName>
    <definedName name="кв_4">#REF!</definedName>
    <definedName name="КВ_5">#REF!</definedName>
    <definedName name="КВ_6">#REF!</definedName>
    <definedName name="КВ_7">#REF!</definedName>
    <definedName name="КВ_8">#REF!</definedName>
    <definedName name="КВ_9">#REF!</definedName>
    <definedName name="кт" localSheetId="4">'[40]Категорії витрат'!$B$16:$B$27</definedName>
    <definedName name="кт" localSheetId="9">'[40]Категорії витрат'!$B$16:$B$27</definedName>
    <definedName name="кт" localSheetId="10">'[40]Категорії витрат'!$B$16:$B$27</definedName>
    <definedName name="кт" localSheetId="11">'[40]Категорії витрат'!$B$16:$B$27</definedName>
    <definedName name="кт" localSheetId="12">'[40]Категорії витрат'!$B$16:$B$27</definedName>
    <definedName name="кт" localSheetId="15">'[40]Категорії витрат'!$B$16:$B$27</definedName>
    <definedName name="кт" localSheetId="16">'[40]Категорії витрат'!$B$16:$B$27</definedName>
    <definedName name="кт" localSheetId="1">'[6]категорії витрат'!$B$2:$B$13</definedName>
    <definedName name="кт" localSheetId="5">'[40]Категорії витрат'!$B$16:$B$27</definedName>
    <definedName name="кт" localSheetId="6">'[40]Категорії витрат'!$B$16:$B$27</definedName>
    <definedName name="кт" localSheetId="7">'[40]Категорії витрат'!$B$16:$B$27</definedName>
    <definedName name="кт" localSheetId="8">'[40]Категорії витрат'!$B$16:$B$27</definedName>
    <definedName name="кт" localSheetId="13">'[40]Категорії витрат'!$B$16:$B$27</definedName>
    <definedName name="кт" localSheetId="14">'[40]Категорії витрат'!$B$16:$B$27</definedName>
    <definedName name="кт" localSheetId="18">'[7]категорії витрат'!$B$2:$B$13</definedName>
    <definedName name="кт" localSheetId="3">'[41]Категорії витрат'!$B$16:$B$27</definedName>
    <definedName name="кт">'[7]категорії витрат'!$B$2:$B$13</definedName>
    <definedName name="кт_10">#REF!</definedName>
    <definedName name="кт_11">#REF!</definedName>
    <definedName name="кт_12">#REF!</definedName>
    <definedName name="кт_13">#REF!</definedName>
    <definedName name="кт_14">#REF!</definedName>
    <definedName name="кт_15">#REF!</definedName>
    <definedName name="кт_16">#REF!</definedName>
    <definedName name="кт_17">#REF!</definedName>
    <definedName name="кт_18">#REF!</definedName>
    <definedName name="кт_4">#REF!</definedName>
    <definedName name="кт_5">#REF!</definedName>
    <definedName name="кт_6">#REF!</definedName>
    <definedName name="кт_7">#REF!</definedName>
    <definedName name="кт_8">#REF!</definedName>
    <definedName name="кт_9">#REF!</definedName>
    <definedName name="л" localSheetId="18">'[8]категорії витрат'!$A$16:$A$41</definedName>
    <definedName name="л">'[9]категорії витрат'!$A$16:$A$41</definedName>
    <definedName name="лг" localSheetId="18">'[18]Таблиця витрат та послуг'!$D$3:$D$104</definedName>
    <definedName name="лг">'[19]Таблиця витрат та послуг'!$D$3:$D$104</definedName>
    <definedName name="лін" localSheetId="9">'категорії витрат'!#REF!</definedName>
    <definedName name="лін" localSheetId="11">'категорії витрат'!#REF!</definedName>
    <definedName name="лін" localSheetId="12">'категорії витрат'!#REF!</definedName>
    <definedName name="лін" localSheetId="15">'категорії витрат'!#REF!</definedName>
    <definedName name="лін" localSheetId="16">'категорії витрат'!#REF!</definedName>
    <definedName name="лін" localSheetId="1">'[32]категорії витрат'!$C$19:$C$44</definedName>
    <definedName name="лін" localSheetId="5">'категорії витрат'!#REF!</definedName>
    <definedName name="лін" localSheetId="7">'категорії витрат'!#REF!</definedName>
    <definedName name="лін" localSheetId="8">'категорії витрат'!#REF!</definedName>
    <definedName name="лін" localSheetId="13">'категорії витрат'!#REF!</definedName>
    <definedName name="лін" localSheetId="14">'категорії витрат'!#REF!</definedName>
    <definedName name="лін" localSheetId="18">'[24]категорії витрат'!#REF!</definedName>
    <definedName name="лін" localSheetId="3">'[42]категорії витрат'!$C$19:$C$44</definedName>
    <definedName name="лін">'категорії витрат'!#REF!</definedName>
    <definedName name="лін_10">'[43]категорії витрат'!#REF!</definedName>
    <definedName name="лін_11">'[43]категорії витрат'!#REF!</definedName>
    <definedName name="лін_13">'[43]категорії витрат'!#REF!</definedName>
    <definedName name="лін_14">'[43]категорії витрат'!#REF!</definedName>
    <definedName name="лін_15">'[43]категорії витрат'!#REF!</definedName>
    <definedName name="лін_16">'[43]категорії витрат'!#REF!</definedName>
    <definedName name="лін_17">'[43]категорії витрат'!#REF!</definedName>
    <definedName name="лін_18">'[43]категорії витрат'!#REF!</definedName>
    <definedName name="лін_4">#REF!</definedName>
    <definedName name="лін_5">#REF!</definedName>
    <definedName name="лін_7">'[43]категорії витрат'!#REF!</definedName>
    <definedName name="лін_9">'[43]категорії витрат'!#REF!</definedName>
    <definedName name="лінії">#REF!</definedName>
    <definedName name="лінія" localSheetId="18">'[43]лінії бюджету'!$C$2:$C$119</definedName>
    <definedName name="лінія">#REF!</definedName>
    <definedName name="лінія_бюджету_тюрма">'Категорії бюджету'!$A$87:$A$88</definedName>
    <definedName name="Лінія_робочого_плану" localSheetId="18">#REF!</definedName>
    <definedName name="Лінія_робочого_плану" localSheetId="3">#REF!</definedName>
    <definedName name="Лінія_робочого_плану">#REF!</definedName>
    <definedName name="Лінія_робочого_плану_5">#REF!</definedName>
    <definedName name="лінія_тюрма">'Категорії бюджету'!$A$83:$A$84</definedName>
    <definedName name="лн" localSheetId="1">'[44]лінії робочого плану'!$A$2:$A$28</definedName>
    <definedName name="лн" localSheetId="18">'[14]лінії робочого плану'!$A$2:$A$28</definedName>
    <definedName name="лн">'[14]лінії робочого плану'!$A$2:$A$28</definedName>
    <definedName name="лн_4">#REF!</definedName>
    <definedName name="лп" localSheetId="1">'[27]категорії витрат'!$D$2:$D$27</definedName>
    <definedName name="лп" localSheetId="18">'[28]категорії витрат'!$D$2:$D$27</definedName>
    <definedName name="лп">'[28]категорії витрат'!$D$2:$D$27</definedName>
    <definedName name="лп_4">#REF!</definedName>
    <definedName name="лпр" localSheetId="4">#REF!</definedName>
    <definedName name="лпр" localSheetId="9">#REF!</definedName>
    <definedName name="лпр" localSheetId="10">#REF!</definedName>
    <definedName name="лпр" localSheetId="11">#REF!</definedName>
    <definedName name="лпр" localSheetId="12">#REF!</definedName>
    <definedName name="лпр" localSheetId="15">#REF!</definedName>
    <definedName name="лпр" localSheetId="16">#REF!</definedName>
    <definedName name="лпр" localSheetId="2">'[38]лінії робочого плану'!$A$2:$A$27</definedName>
    <definedName name="лпр" localSheetId="1">'[39]лінії робочого плану'!$A$2:$A$27</definedName>
    <definedName name="лпр" localSheetId="5">#REF!</definedName>
    <definedName name="лпр" localSheetId="6">#REF!</definedName>
    <definedName name="лпр" localSheetId="7">#REF!</definedName>
    <definedName name="лпр" localSheetId="8">#REF!</definedName>
    <definedName name="лпр" localSheetId="13">#REF!</definedName>
    <definedName name="лпр" localSheetId="14">#REF!</definedName>
    <definedName name="лпр" localSheetId="18">#REF!</definedName>
    <definedName name="лпр" localSheetId="3">'[42]лінії робочого плану'!$A$2:$A$27</definedName>
    <definedName name="лпр">#REF!</definedName>
    <definedName name="лпр_10">#REF!</definedName>
    <definedName name="лпр_11">#REF!</definedName>
    <definedName name="лпр_12">#REF!</definedName>
    <definedName name="лпр_13">#REF!</definedName>
    <definedName name="лпр_14">#REF!</definedName>
    <definedName name="лпр_15">#REF!</definedName>
    <definedName name="лпр_16">#REF!</definedName>
    <definedName name="лпр_17">#REF!</definedName>
    <definedName name="лпр_18">#REF!</definedName>
    <definedName name="лпр_3">#REF!</definedName>
    <definedName name="лпр_4">#REF!</definedName>
    <definedName name="лпр_5">#REF!</definedName>
    <definedName name="лпр_6">#REF!</definedName>
    <definedName name="лпр_7">#REF!</definedName>
    <definedName name="лпр_8">#REF!</definedName>
    <definedName name="лпр_9">#REF!</definedName>
    <definedName name="лрп" localSheetId="4">'[45]лінії робочого плану'!$A$2:$A$25</definedName>
    <definedName name="лрп" localSheetId="9">'[45]лінії робочого плану'!$A$2:$A$25</definedName>
    <definedName name="лрп" localSheetId="10">'[45]лінії робочого плану'!$A$2:$A$25</definedName>
    <definedName name="лрп" localSheetId="11">'[45]лінії робочого плану'!$A$2:$A$25</definedName>
    <definedName name="лрп" localSheetId="12">'[45]лінії робочого плану'!$A$2:$A$25</definedName>
    <definedName name="лрп" localSheetId="15">'[45]лінії робочого плану'!$A$2:$A$25</definedName>
    <definedName name="лрп" localSheetId="16">'[45]лінії робочого плану'!$A$2:$A$25</definedName>
    <definedName name="лрп" localSheetId="5">'[45]лінії робочого плану'!$A$2:$A$25</definedName>
    <definedName name="лрп" localSheetId="6">'[45]лінії робочого плану'!$A$2:$A$25</definedName>
    <definedName name="лрп" localSheetId="7">'[45]лінії робочого плану'!$A$2:$A$25</definedName>
    <definedName name="лрп" localSheetId="8">'[45]лінії робочого плану'!$A$2:$A$25</definedName>
    <definedName name="лрп" localSheetId="13">'[45]лінії робочого плану'!$A$2:$A$25</definedName>
    <definedName name="лрп" localSheetId="14">'[45]лінії робочого плану'!$A$2:$A$25</definedName>
    <definedName name="лрп" localSheetId="3">#REF!</definedName>
    <definedName name="лрп">#REF!</definedName>
    <definedName name="лрп_10">#REF!</definedName>
    <definedName name="лрп_11">#REF!</definedName>
    <definedName name="лрп_12">#REF!</definedName>
    <definedName name="лрп_13">#REF!</definedName>
    <definedName name="лрп_14">#REF!</definedName>
    <definedName name="лрп_15">#REF!</definedName>
    <definedName name="лрп_16">#REF!</definedName>
    <definedName name="лрп_17">#REF!</definedName>
    <definedName name="лрп_18">#REF!</definedName>
    <definedName name="лрп_5">#REF!</definedName>
    <definedName name="лрп_6">#REF!</definedName>
    <definedName name="лрп_7">#REF!</definedName>
    <definedName name="лрп_8">#REF!</definedName>
    <definedName name="лрп_9">#REF!</definedName>
    <definedName name="мар" localSheetId="4">'[20]Вид діяльності'!$A$2:$A$33</definedName>
    <definedName name="мар" localSheetId="9">'[20]Вид діяльності'!$A$2:$A$33</definedName>
    <definedName name="мар" localSheetId="10">'[20]Вид діяльності'!$A$2:$A$33</definedName>
    <definedName name="мар" localSheetId="11">'[20]Вид діяльності'!$A$2:$A$33</definedName>
    <definedName name="мар" localSheetId="12">'[20]Вид діяльності'!$A$2:$A$33</definedName>
    <definedName name="мар" localSheetId="15">'[20]Вид діяльності'!$A$2:$A$33</definedName>
    <definedName name="мар" localSheetId="16">'[20]Вид діяльності'!$A$2:$A$33</definedName>
    <definedName name="мар" localSheetId="5">'[20]Вид діяльності'!$A$2:$A$33</definedName>
    <definedName name="мар" localSheetId="6">'[20]Вид діяльності'!$A$2:$A$33</definedName>
    <definedName name="мар" localSheetId="7">'[20]Вид діяльності'!$A$2:$A$33</definedName>
    <definedName name="мар" localSheetId="8">'[20]Вид діяльності'!$A$2:$A$33</definedName>
    <definedName name="мар" localSheetId="13">'[20]Вид діяльності'!$A$2:$A$33</definedName>
    <definedName name="мар" localSheetId="14">'[20]Вид діяльності'!$A$2:$A$33</definedName>
    <definedName name="мар" localSheetId="18">'[20]Вид діяльності'!$A$2:$A$33</definedName>
    <definedName name="мар">'[20]Вид діяльності'!$A$2:$A$33</definedName>
    <definedName name="мар_10">#REF!</definedName>
    <definedName name="мар_11">#REF!</definedName>
    <definedName name="мар_12">#REF!</definedName>
    <definedName name="мар_13">#REF!</definedName>
    <definedName name="мар_14">#REF!</definedName>
    <definedName name="мар_15">#REF!</definedName>
    <definedName name="мар_16">#REF!</definedName>
    <definedName name="мар_17">#REF!</definedName>
    <definedName name="мар_18">#REF!</definedName>
    <definedName name="мар_6">#REF!</definedName>
    <definedName name="мар_7">#REF!</definedName>
    <definedName name="мар_8">#REF!</definedName>
    <definedName name="мар_9">#REF!</definedName>
    <definedName name="міра" localSheetId="4">[46]Лист2!$B$1:$B$6</definedName>
    <definedName name="міра" localSheetId="9">[46]Лист2!$B$1:$B$6</definedName>
    <definedName name="міра" localSheetId="10">[46]Лист2!$B$1:$B$6</definedName>
    <definedName name="міра" localSheetId="11">[46]Лист2!$B$1:$B$6</definedName>
    <definedName name="міра" localSheetId="12">[46]Лист2!$B$1:$B$6</definedName>
    <definedName name="міра" localSheetId="15">[46]Лист2!$B$1:$B$6</definedName>
    <definedName name="міра" localSheetId="16">[46]Лист2!$B$1:$B$6</definedName>
    <definedName name="міра" localSheetId="1">[47]Лист2!$B$1:$B$6</definedName>
    <definedName name="міра" localSheetId="5">[46]Лист2!$B$1:$B$6</definedName>
    <definedName name="міра" localSheetId="6">[46]Лист2!$B$1:$B$6</definedName>
    <definedName name="міра" localSheetId="7">[46]Лист2!$B$1:$B$6</definedName>
    <definedName name="міра" localSheetId="8">[46]Лист2!$B$1:$B$6</definedName>
    <definedName name="міра" localSheetId="13">[46]Лист2!$B$1:$B$6</definedName>
    <definedName name="міра" localSheetId="14">[46]Лист2!$B$1:$B$6</definedName>
    <definedName name="міра" localSheetId="18">[48]Лист2!$B$1:$B$6</definedName>
    <definedName name="міра" localSheetId="3">[49]Лист2!$B$1:$B$6</definedName>
    <definedName name="міра">[48]Лист2!$B$1:$B$6</definedName>
    <definedName name="міра_10">#REF!</definedName>
    <definedName name="міра_11">#REF!</definedName>
    <definedName name="міра_12">#REF!</definedName>
    <definedName name="міра_13">#REF!</definedName>
    <definedName name="міра_14">#REF!</definedName>
    <definedName name="міра_15">#REF!</definedName>
    <definedName name="міра_16">#REF!</definedName>
    <definedName name="міра_17">#REF!</definedName>
    <definedName name="міра_18">#REF!</definedName>
    <definedName name="міра_4">#REF!</definedName>
    <definedName name="міра_5">#REF!</definedName>
    <definedName name="міра_6">#REF!</definedName>
    <definedName name="міра_7">#REF!</definedName>
    <definedName name="міра_8">#REF!</definedName>
    <definedName name="міра_9">#REF!</definedName>
    <definedName name="Напрям" localSheetId="18">#REF!</definedName>
    <definedName name="Напрям">#REF!</definedName>
    <definedName name="напрями">#REF!</definedName>
    <definedName name="НМ" localSheetId="4">#REF!</definedName>
    <definedName name="НМ" localSheetId="9">#REF!</definedName>
    <definedName name="НМ" localSheetId="10">#REF!</definedName>
    <definedName name="НМ" localSheetId="11">#REF!</definedName>
    <definedName name="НМ" localSheetId="12">#REF!</definedName>
    <definedName name="НМ" localSheetId="15">#REF!</definedName>
    <definedName name="НМ" localSheetId="16">#REF!</definedName>
    <definedName name="НМ" localSheetId="1">#REF!</definedName>
    <definedName name="НМ" localSheetId="5">#REF!</definedName>
    <definedName name="НМ" localSheetId="6">#REF!</definedName>
    <definedName name="НМ" localSheetId="7">#REF!</definedName>
    <definedName name="НМ" localSheetId="8">#REF!</definedName>
    <definedName name="НМ" localSheetId="13">#REF!</definedName>
    <definedName name="НМ" localSheetId="14">#REF!</definedName>
    <definedName name="НМ" localSheetId="18">#REF!</definedName>
    <definedName name="НМ" localSheetId="3">#REF!</definedName>
    <definedName name="НМ">#REF!</definedName>
    <definedName name="НМ_10">#REF!</definedName>
    <definedName name="НМ_11">#REF!</definedName>
    <definedName name="НМ_12">#REF!</definedName>
    <definedName name="НМ_13">#REF!</definedName>
    <definedName name="НМ_14">#REF!</definedName>
    <definedName name="НМ_15">#REF!</definedName>
    <definedName name="НМ_16">#REF!</definedName>
    <definedName name="НМ_17">#REF!</definedName>
    <definedName name="НМ_18">#REF!</definedName>
    <definedName name="НМ_4">#REF!</definedName>
    <definedName name="НМ_5">#REF!</definedName>
    <definedName name="НМ_6">#REF!</definedName>
    <definedName name="НМ_7">#REF!</definedName>
    <definedName name="НМ_8">#REF!</definedName>
    <definedName name="НМ_9">#REF!</definedName>
    <definedName name="ном" localSheetId="4">'[50]Вид діяльності'!$A$35:$A$66</definedName>
    <definedName name="ном" localSheetId="9">'[50]Вид діяльності'!$A$35:$A$66</definedName>
    <definedName name="ном" localSheetId="10">'[50]Вид діяльності'!$A$35:$A$66</definedName>
    <definedName name="ном" localSheetId="11">'[50]Вид діяльності'!$A$35:$A$66</definedName>
    <definedName name="ном" localSheetId="12">'[50]Вид діяльності'!$A$35:$A$66</definedName>
    <definedName name="ном" localSheetId="15">'[50]Вид діяльності'!$A$35:$A$66</definedName>
    <definedName name="ном" localSheetId="16">'[50]Вид діяльності'!$A$35:$A$66</definedName>
    <definedName name="ном" localSheetId="1">'[29]Вид діяльності'!$A$35:$A$66</definedName>
    <definedName name="ном" localSheetId="5">'[50]Вид діяльності'!$A$35:$A$66</definedName>
    <definedName name="ном" localSheetId="6">'[50]Вид діяльності'!$A$35:$A$66</definedName>
    <definedName name="ном" localSheetId="7">'[50]Вид діяльності'!$A$35:$A$66</definedName>
    <definedName name="ном" localSheetId="8">'[50]Вид діяльності'!$A$35:$A$66</definedName>
    <definedName name="ном" localSheetId="13">'[50]Вид діяльності'!$A$35:$A$66</definedName>
    <definedName name="ном" localSheetId="14">'[50]Вид діяльності'!$A$35:$A$66</definedName>
    <definedName name="ном" localSheetId="18">'[30]Вид діяльності'!$A$35:$A$66</definedName>
    <definedName name="ном" localSheetId="3">'[31]Вид діяльності'!$A$35:$A$66</definedName>
    <definedName name="ном">'[30]Вид діяльності'!$A$35:$A$66</definedName>
    <definedName name="ном_10">#REF!</definedName>
    <definedName name="ном_11">#REF!</definedName>
    <definedName name="ном_12">#REF!</definedName>
    <definedName name="ном_13">#REF!</definedName>
    <definedName name="ном_14">#REF!</definedName>
    <definedName name="ном_15">#REF!</definedName>
    <definedName name="ном_16">#REF!</definedName>
    <definedName name="ном_17">#REF!</definedName>
    <definedName name="ном_18">#REF!</definedName>
    <definedName name="ном_4">#REF!</definedName>
    <definedName name="ном_5">#REF!</definedName>
    <definedName name="ном_6">#REF!</definedName>
    <definedName name="ном_7">#REF!</definedName>
    <definedName name="ном_8">#REF!</definedName>
    <definedName name="ном_9">#REF!</definedName>
    <definedName name="_xlnm.Print_Area" localSheetId="9">'Контрагенти 1 звіт '!$A$1:$J$24</definedName>
    <definedName name="_xlnm.Print_Area" localSheetId="10">'Контрагенти 2 звіт'!$A$1:$J$24</definedName>
    <definedName name="_xlnm.Print_Area" localSheetId="11">'Контрагенти 3 звіт '!$A$1:$J$24</definedName>
    <definedName name="_xlnm.Print_Area" localSheetId="12">'Контрагенти 4 звіт '!$A$1:$J$24</definedName>
    <definedName name="_xlnm.Print_Area" localSheetId="15">'Контрагенти 5 звіт '!$A$1:$J$24</definedName>
    <definedName name="_xlnm.Print_Area" localSheetId="16">'Контрагенти 6 звіт '!$A$1:$J$24</definedName>
    <definedName name="_xlnm.Print_Area" localSheetId="2">'Розрахунок вартості проекту'!$A$1:$L$19</definedName>
    <definedName name="_xlnm.Print_Area" localSheetId="1">'Розрахунок траншів'!$A$1:$T$30</definedName>
    <definedName name="_xlnm.Print_Area" localSheetId="5">'Список операцій 1 звіт '!$A$1:$I$457</definedName>
    <definedName name="_xlnm.Print_Area" localSheetId="6">'Список операцій 2 звіт'!$A$1:$I$457</definedName>
    <definedName name="_xlnm.Print_Area" localSheetId="7">'Список операцій 3 звіт'!$A$1:$I$457</definedName>
    <definedName name="_xlnm.Print_Area" localSheetId="8">'Список операцій 4 звіт'!$A$1:$I$457</definedName>
    <definedName name="_xlnm.Print_Area" localSheetId="13">'Список операцій 5 звіт '!$A$1:$I$457</definedName>
    <definedName name="_xlnm.Print_Area" localSheetId="14">'Список операцій 6 звіт'!$A$1:$I$457</definedName>
    <definedName name="_xlnm.Print_Area" localSheetId="3">'Титульний лист'!$A$1:$J$47</definedName>
    <definedName name="одиниці_виміру">'Категорії бюджету'!$A$91:$A$104</definedName>
    <definedName name="п" localSheetId="4">'[15]Категорії витрат'!$B$2:$B$14</definedName>
    <definedName name="п" localSheetId="9">'[15]Категорії витрат'!$B$2:$B$14</definedName>
    <definedName name="п" localSheetId="10">'[15]Категорії витрат'!$B$2:$B$14</definedName>
    <definedName name="п" localSheetId="11">'[15]Категорії витрат'!$B$2:$B$14</definedName>
    <definedName name="п" localSheetId="12">'[15]Категорії витрат'!$B$2:$B$14</definedName>
    <definedName name="п" localSheetId="15">'[15]Категорії витрат'!$B$2:$B$14</definedName>
    <definedName name="п" localSheetId="16">'[15]Категорії витрат'!$B$2:$B$14</definedName>
    <definedName name="п" localSheetId="1">'[16]Категорії витрат'!$B$2:$B$14</definedName>
    <definedName name="п" localSheetId="5">'[15]Категорії витрат'!$B$2:$B$14</definedName>
    <definedName name="п" localSheetId="6">'[15]Категорії витрат'!$B$2:$B$14</definedName>
    <definedName name="п" localSheetId="7">'[15]Категорії витрат'!$B$2:$B$14</definedName>
    <definedName name="п" localSheetId="8">'[15]Категорії витрат'!$B$2:$B$14</definedName>
    <definedName name="п" localSheetId="13">'[15]Категорії витрат'!$B$2:$B$14</definedName>
    <definedName name="п" localSheetId="14">'[15]Категорії витрат'!$B$2:$B$14</definedName>
    <definedName name="п" localSheetId="18">'[17]Категорії витрат'!$B$2:$B$14</definedName>
    <definedName name="п">'[17]Категорії витрат'!$B$2:$B$14</definedName>
    <definedName name="п_10">#REF!</definedName>
    <definedName name="п_11">#REF!</definedName>
    <definedName name="п_12">#REF!</definedName>
    <definedName name="п_13">#REF!</definedName>
    <definedName name="п_14">#REF!</definedName>
    <definedName name="п_15">#REF!</definedName>
    <definedName name="п_16">#REF!</definedName>
    <definedName name="п_17">#REF!</definedName>
    <definedName name="п_18">#REF!</definedName>
    <definedName name="п_4">#REF!</definedName>
    <definedName name="п_6">#REF!</definedName>
    <definedName name="п_7">#REF!</definedName>
    <definedName name="п_8">#REF!</definedName>
    <definedName name="п_9">#REF!</definedName>
    <definedName name="піб" localSheetId="4">#REF!</definedName>
    <definedName name="піб" localSheetId="9">#REF!</definedName>
    <definedName name="піб" localSheetId="10">#REF!</definedName>
    <definedName name="піб" localSheetId="11">#REF!</definedName>
    <definedName name="піб" localSheetId="12">#REF!</definedName>
    <definedName name="піб" localSheetId="15">#REF!</definedName>
    <definedName name="піб" localSheetId="16">#REF!</definedName>
    <definedName name="піб" localSheetId="1">'[6]Таблиця витрат та послуг'!$D$18:$D$34</definedName>
    <definedName name="піб" localSheetId="5">#REF!</definedName>
    <definedName name="піб" localSheetId="6">#REF!</definedName>
    <definedName name="піб" localSheetId="7">#REF!</definedName>
    <definedName name="піб" localSheetId="8">#REF!</definedName>
    <definedName name="піб" localSheetId="13">#REF!</definedName>
    <definedName name="піб" localSheetId="14">#REF!</definedName>
    <definedName name="піб" localSheetId="18">'[7]Таблиця витрат та послуг'!$D$18:$D$34</definedName>
    <definedName name="піб">'[7]Таблиця витрат та послуг'!$D$18:$D$34</definedName>
    <definedName name="піб_10">#REF!</definedName>
    <definedName name="піб_11">#REF!</definedName>
    <definedName name="піб_12">#REF!</definedName>
    <definedName name="піб_13">#REF!</definedName>
    <definedName name="піб_14">#REF!</definedName>
    <definedName name="піб_15">#REF!</definedName>
    <definedName name="піб_16">#REF!</definedName>
    <definedName name="піб_17">#REF!</definedName>
    <definedName name="піб_18">#REF!</definedName>
    <definedName name="піб_4">#REF!</definedName>
    <definedName name="піб_6">#REF!</definedName>
    <definedName name="піб_7">#REF!</definedName>
    <definedName name="піб_8">#REF!</definedName>
    <definedName name="піб_9">#REF!</definedName>
    <definedName name="пос">'[9]Таблиця витрат та послуг'!$D$3:$D$81</definedName>
    <definedName name="послуги" localSheetId="1">'[9]Таблиця витрат та послуг'!$D$3:$D$49</definedName>
    <definedName name="послуги">#REF!</definedName>
    <definedName name="послуги_4">#REF!</definedName>
    <definedName name="препарати" localSheetId="4">#REF!</definedName>
    <definedName name="препарати" localSheetId="9">#REF!</definedName>
    <definedName name="препарати" localSheetId="10">#REF!</definedName>
    <definedName name="препарати" localSheetId="11">#REF!</definedName>
    <definedName name="препарати" localSheetId="12">#REF!</definedName>
    <definedName name="препарати" localSheetId="15">#REF!</definedName>
    <definedName name="препарати" localSheetId="16">#REF!</definedName>
    <definedName name="препарати" localSheetId="1">#REF!</definedName>
    <definedName name="препарати" localSheetId="5">#REF!</definedName>
    <definedName name="препарати" localSheetId="6">#REF!</definedName>
    <definedName name="препарати" localSheetId="7">#REF!</definedName>
    <definedName name="препарати" localSheetId="8">#REF!</definedName>
    <definedName name="препарати" localSheetId="13">#REF!</definedName>
    <definedName name="препарати" localSheetId="14">#REF!</definedName>
    <definedName name="препарати" localSheetId="18">#REF!</definedName>
    <definedName name="препарати" localSheetId="3">#REF!</definedName>
    <definedName name="препарати">#REF!</definedName>
    <definedName name="препарати_10">#REF!</definedName>
    <definedName name="препарати_11">#REF!</definedName>
    <definedName name="препарати_12">#REF!</definedName>
    <definedName name="препарати_13">#REF!</definedName>
    <definedName name="препарати_14">#REF!</definedName>
    <definedName name="препарати_15">#REF!</definedName>
    <definedName name="препарати_16">#REF!</definedName>
    <definedName name="препарати_17">#REF!</definedName>
    <definedName name="препарати_18">#REF!</definedName>
    <definedName name="препарати_4">#REF!</definedName>
    <definedName name="препарати_5">#REF!</definedName>
    <definedName name="препарати_6">#REF!</definedName>
    <definedName name="препарати_7">#REF!</definedName>
    <definedName name="препарати_8">#REF!</definedName>
    <definedName name="препарати_9">#REF!</definedName>
    <definedName name="препарати2" localSheetId="4">#REF!</definedName>
    <definedName name="препарати2" localSheetId="9">#REF!</definedName>
    <definedName name="препарати2" localSheetId="10">#REF!</definedName>
    <definedName name="препарати2" localSheetId="11">#REF!</definedName>
    <definedName name="препарати2" localSheetId="12">#REF!</definedName>
    <definedName name="препарати2" localSheetId="15">#REF!</definedName>
    <definedName name="препарати2" localSheetId="16">#REF!</definedName>
    <definedName name="препарати2" localSheetId="1">#REF!</definedName>
    <definedName name="препарати2" localSheetId="5">#REF!</definedName>
    <definedName name="препарати2" localSheetId="6">#REF!</definedName>
    <definedName name="препарати2" localSheetId="7">#REF!</definedName>
    <definedName name="препарати2" localSheetId="8">#REF!</definedName>
    <definedName name="препарати2" localSheetId="13">#REF!</definedName>
    <definedName name="препарати2" localSheetId="14">#REF!</definedName>
    <definedName name="препарати2" localSheetId="18">#REF!</definedName>
    <definedName name="препарати2" localSheetId="3">#REF!</definedName>
    <definedName name="препарати2">#REF!</definedName>
    <definedName name="препарати2_10">#REF!</definedName>
    <definedName name="препарати2_11">#REF!</definedName>
    <definedName name="препарати2_12">#REF!</definedName>
    <definedName name="препарати2_13">#REF!</definedName>
    <definedName name="препарати2_14">#REF!</definedName>
    <definedName name="препарати2_15">#REF!</definedName>
    <definedName name="препарати2_16">#REF!</definedName>
    <definedName name="препарати2_17">#REF!</definedName>
    <definedName name="препарати2_18">#REF!</definedName>
    <definedName name="препарати2_4">#REF!</definedName>
    <definedName name="препарати2_5">#REF!</definedName>
    <definedName name="препарати2_6">#REF!</definedName>
    <definedName name="препарати2_7">#REF!</definedName>
    <definedName name="препарати2_8">#REF!</definedName>
    <definedName name="препарати2_9">#REF!</definedName>
    <definedName name="р" localSheetId="4">'[15]Вид діяльності'!$A$2:$A$33</definedName>
    <definedName name="р" localSheetId="9">'[15]Вид діяльності'!$A$2:$A$33</definedName>
    <definedName name="р" localSheetId="10">'[15]Вид діяльності'!$A$2:$A$33</definedName>
    <definedName name="р" localSheetId="11">'[15]Вид діяльності'!$A$2:$A$33</definedName>
    <definedName name="р" localSheetId="12">'[15]Вид діяльності'!$A$2:$A$33</definedName>
    <definedName name="р" localSheetId="15">'[15]Вид діяльності'!$A$2:$A$33</definedName>
    <definedName name="р" localSheetId="16">'[15]Вид діяльності'!$A$2:$A$33</definedName>
    <definedName name="р" localSheetId="1">'[16]Вид діяльності'!$A$2:$A$33</definedName>
    <definedName name="р" localSheetId="5">'[15]Вид діяльності'!$A$2:$A$33</definedName>
    <definedName name="р" localSheetId="6">'[15]Вид діяльності'!$A$2:$A$33</definedName>
    <definedName name="р" localSheetId="7">'[15]Вид діяльності'!$A$2:$A$33</definedName>
    <definedName name="р" localSheetId="8">'[15]Вид діяльності'!$A$2:$A$33</definedName>
    <definedName name="р" localSheetId="13">'[15]Вид діяльності'!$A$2:$A$33</definedName>
    <definedName name="р" localSheetId="14">'[15]Вид діяльності'!$A$2:$A$33</definedName>
    <definedName name="р" localSheetId="18">'[17]Вид діяльності'!$A$2:$A$33</definedName>
    <definedName name="р">'[17]Вид діяльності'!$A$2:$A$33</definedName>
    <definedName name="р_10">#REF!</definedName>
    <definedName name="р_11">#REF!</definedName>
    <definedName name="р_12">#REF!</definedName>
    <definedName name="р_13">#REF!</definedName>
    <definedName name="р_14">#REF!</definedName>
    <definedName name="р_15">#REF!</definedName>
    <definedName name="р_16">#REF!</definedName>
    <definedName name="р_17">#REF!</definedName>
    <definedName name="р_18">#REF!</definedName>
    <definedName name="р_4">#REF!</definedName>
    <definedName name="р_6">#REF!</definedName>
    <definedName name="р_7">#REF!</definedName>
    <definedName name="р_8">#REF!</definedName>
    <definedName name="р_9">#REF!</definedName>
    <definedName name="рп" localSheetId="1">'[19]лінії робочого плану'!$A$2:$A$26</definedName>
    <definedName name="рп" localSheetId="18">'[24]лінії робочого плану'!$A$2:$A$19</definedName>
    <definedName name="рп">#REF!</definedName>
    <definedName name="рп_4">#REF!</definedName>
    <definedName name="ст" localSheetId="1">'[27]Таблиця витрат та послуг'!$D$3:$D$96</definedName>
    <definedName name="ст" localSheetId="18">'[28]Таблиця витрат та послуг'!$D$3:$D$96</definedName>
    <definedName name="ст" localSheetId="3">'[41]Таблиця витрат'!$B$6:$B$26</definedName>
    <definedName name="ст">'[28]Таблиця витрат та послуг'!$D$3:$D$96</definedName>
    <definedName name="ст_4">#REF!</definedName>
    <definedName name="ст_5">#REF!</definedName>
    <definedName name="стат" localSheetId="4">'[32]Таблиця витрат та послуг'!$B$3:$B$62</definedName>
    <definedName name="стат" localSheetId="9">'[32]Таблиця витрат та послуг'!$B$3:$B$62</definedName>
    <definedName name="стат" localSheetId="10">'[32]Таблиця витрат та послуг'!$B$3:$B$62</definedName>
    <definedName name="стат" localSheetId="11">'[32]Таблиця витрат та послуг'!$B$3:$B$62</definedName>
    <definedName name="стат" localSheetId="12">'[32]Таблиця витрат та послуг'!$B$3:$B$62</definedName>
    <definedName name="стат" localSheetId="15">'[32]Таблиця витрат та послуг'!$B$3:$B$62</definedName>
    <definedName name="стат" localSheetId="16">'[32]Таблиця витрат та послуг'!$B$3:$B$62</definedName>
    <definedName name="стат" localSheetId="1">'[6]Таблиця витрат та послуг'!$B$3:$B$35</definedName>
    <definedName name="стат" localSheetId="5">'[32]Таблиця витрат та послуг'!$B$3:$B$62</definedName>
    <definedName name="стат" localSheetId="6">'[32]Таблиця витрат та послуг'!$B$3:$B$62</definedName>
    <definedName name="стат" localSheetId="7">'[32]Таблиця витрат та послуг'!$B$3:$B$62</definedName>
    <definedName name="стат" localSheetId="8">'[32]Таблиця витрат та послуг'!$B$3:$B$62</definedName>
    <definedName name="стат" localSheetId="13">'[32]Таблиця витрат та послуг'!$B$3:$B$62</definedName>
    <definedName name="стат" localSheetId="14">'[32]Таблиця витрат та послуг'!$B$3:$B$62</definedName>
    <definedName name="стат" localSheetId="18">'[7]Таблиця витрат та послуг'!$B$3:$B$35</definedName>
    <definedName name="стат">'[7]Таблиця витрат та послуг'!$B$3:$B$35</definedName>
    <definedName name="стат_10">#REF!</definedName>
    <definedName name="стат_11">#REF!</definedName>
    <definedName name="стат_12">#REF!</definedName>
    <definedName name="стат_13">#REF!</definedName>
    <definedName name="стат_14">#REF!</definedName>
    <definedName name="стат_15">#REF!</definedName>
    <definedName name="стат_16">#REF!</definedName>
    <definedName name="стат_17">#REF!</definedName>
    <definedName name="стат_18">#REF!</definedName>
    <definedName name="стат_4">#REF!</definedName>
    <definedName name="стат_6">#REF!</definedName>
    <definedName name="стат_7">#REF!</definedName>
    <definedName name="стат_8">#REF!</definedName>
    <definedName name="стат_9">#REF!</definedName>
    <definedName name="стаття" localSheetId="4">'[50]Таблиця витрат'!$B$8:$B$50</definedName>
    <definedName name="стаття" localSheetId="9">'[50]Таблиця витрат'!$B$8:$B$50</definedName>
    <definedName name="стаття" localSheetId="10">'[50]Таблиця витрат'!$B$8:$B$50</definedName>
    <definedName name="стаття" localSheetId="11">'[50]Таблиця витрат'!$B$8:$B$50</definedName>
    <definedName name="стаття" localSheetId="12">'[50]Таблиця витрат'!$B$8:$B$50</definedName>
    <definedName name="стаття" localSheetId="15">'[50]Таблиця витрат'!$B$8:$B$50</definedName>
    <definedName name="стаття" localSheetId="16">'[50]Таблиця витрат'!$B$8:$B$50</definedName>
    <definedName name="стаття" localSheetId="1">'[29]Таблиця витрат'!$B$8:$B$50</definedName>
    <definedName name="стаття" localSheetId="5">'[50]Таблиця витрат'!$B$8:$B$50</definedName>
    <definedName name="стаття" localSheetId="6">'[50]Таблиця витрат'!$B$8:$B$50</definedName>
    <definedName name="стаття" localSheetId="7">'[50]Таблиця витрат'!$B$8:$B$50</definedName>
    <definedName name="стаття" localSheetId="8">'[50]Таблиця витрат'!$B$8:$B$50</definedName>
    <definedName name="стаття" localSheetId="13">'[50]Таблиця витрат'!$B$8:$B$50</definedName>
    <definedName name="стаття" localSheetId="14">'[50]Таблиця витрат'!$B$8:$B$50</definedName>
    <definedName name="стаття" localSheetId="18">'[30]Таблиця витрат'!$B$8:$B$50</definedName>
    <definedName name="стаття" localSheetId="3">'[31]Таблиця витрат'!$B$8:$B$50</definedName>
    <definedName name="стаття">'[30]Таблиця витрат'!$B$8:$B$50</definedName>
    <definedName name="стаття_10">#REF!</definedName>
    <definedName name="стаття_11">#REF!</definedName>
    <definedName name="стаття_12">#REF!</definedName>
    <definedName name="стаття_13">#REF!</definedName>
    <definedName name="стаття_14">#REF!</definedName>
    <definedName name="стаття_15">#REF!</definedName>
    <definedName name="стаття_16">#REF!</definedName>
    <definedName name="стаття_17">#REF!</definedName>
    <definedName name="стаття_18">#REF!</definedName>
    <definedName name="стаття_4">#REF!</definedName>
    <definedName name="стаття_5">#REF!</definedName>
    <definedName name="стаття_6">#REF!</definedName>
    <definedName name="стаття_7">#REF!</definedName>
    <definedName name="стаття_8">#REF!</definedName>
    <definedName name="стаття_9">#REF!</definedName>
    <definedName name="тека" localSheetId="1">'[9]категорії витрат'!$B$2:$B$13</definedName>
    <definedName name="тека" localSheetId="18">'[45]категорії витрат'!$B$2:$B$13</definedName>
    <definedName name="тека">'[45]категорії витрат'!$B$2:$B$13</definedName>
    <definedName name="тека_4">#REF!</definedName>
    <definedName name="тип">'тип відносин'!$A$1:$A$2</definedName>
    <definedName name="трати" localSheetId="18">'[24]категорії витрат'!$B$2:$B$13</definedName>
    <definedName name="трати">'категорії витрат'!$B$2:$B$13</definedName>
    <definedName name="форма2" localSheetId="4">[46]Лист2!$A$1:$A$19</definedName>
    <definedName name="форма2" localSheetId="9">[46]Лист2!$A$1:$A$19</definedName>
    <definedName name="форма2" localSheetId="10">[46]Лист2!$A$1:$A$19</definedName>
    <definedName name="форма2" localSheetId="11">[46]Лист2!$A$1:$A$19</definedName>
    <definedName name="форма2" localSheetId="12">[46]Лист2!$A$1:$A$19</definedName>
    <definedName name="форма2" localSheetId="15">[46]Лист2!$A$1:$A$19</definedName>
    <definedName name="форма2" localSheetId="16">[46]Лист2!$A$1:$A$19</definedName>
    <definedName name="форма2" localSheetId="1">[47]Лист2!$A$1:$A$19</definedName>
    <definedName name="форма2" localSheetId="5">[46]Лист2!$A$1:$A$19</definedName>
    <definedName name="форма2" localSheetId="6">[46]Лист2!$A$1:$A$19</definedName>
    <definedName name="форма2" localSheetId="7">[46]Лист2!$A$1:$A$19</definedName>
    <definedName name="форма2" localSheetId="8">[46]Лист2!$A$1:$A$19</definedName>
    <definedName name="форма2" localSheetId="13">[46]Лист2!$A$1:$A$19</definedName>
    <definedName name="форма2" localSheetId="14">[46]Лист2!$A$1:$A$19</definedName>
    <definedName name="форма2" localSheetId="18">[48]Лист2!$A$1:$A$19</definedName>
    <definedName name="форма2" localSheetId="3">[49]Лист2!$A$1:$A$19</definedName>
    <definedName name="форма2">[48]Лист2!$A$1:$A$19</definedName>
    <definedName name="форма2_10">#REF!</definedName>
    <definedName name="форма2_11">#REF!</definedName>
    <definedName name="форма2_12">#REF!</definedName>
    <definedName name="форма2_13">#REF!</definedName>
    <definedName name="форма2_14">#REF!</definedName>
    <definedName name="форма2_15">#REF!</definedName>
    <definedName name="форма2_16">#REF!</definedName>
    <definedName name="форма2_17">#REF!</definedName>
    <definedName name="форма2_18">#REF!</definedName>
    <definedName name="форма2_4">#REF!</definedName>
    <definedName name="форма2_5">#REF!</definedName>
    <definedName name="форма2_6">#REF!</definedName>
    <definedName name="форма2_7">#REF!</definedName>
    <definedName name="форма2_8">#REF!</definedName>
    <definedName name="форма2_9">#REF!</definedName>
    <definedName name="форми" localSheetId="4">[46]Лист2!$A$1:$A$8</definedName>
    <definedName name="форми" localSheetId="9">[46]Лист2!$A$1:$A$8</definedName>
    <definedName name="форми" localSheetId="10">[46]Лист2!$A$1:$A$8</definedName>
    <definedName name="форми" localSheetId="11">[46]Лист2!$A$1:$A$8</definedName>
    <definedName name="форми" localSheetId="12">[46]Лист2!$A$1:$A$8</definedName>
    <definedName name="форми" localSheetId="15">[46]Лист2!$A$1:$A$8</definedName>
    <definedName name="форми" localSheetId="16">[46]Лист2!$A$1:$A$8</definedName>
    <definedName name="форми" localSheetId="1">[47]Лист2!$A$1:$A$8</definedName>
    <definedName name="форми" localSheetId="5">[46]Лист2!$A$1:$A$8</definedName>
    <definedName name="форми" localSheetId="6">[46]Лист2!$A$1:$A$8</definedName>
    <definedName name="форми" localSheetId="7">[46]Лист2!$A$1:$A$8</definedName>
    <definedName name="форми" localSheetId="8">[46]Лист2!$A$1:$A$8</definedName>
    <definedName name="форми" localSheetId="13">[46]Лист2!$A$1:$A$8</definedName>
    <definedName name="форми" localSheetId="14">[46]Лист2!$A$1:$A$8</definedName>
    <definedName name="форми" localSheetId="18">[48]Лист2!$A$1:$A$8</definedName>
    <definedName name="форми" localSheetId="3">[49]Лист2!$A$1:$A$8</definedName>
    <definedName name="форми">[48]Лист2!$A$1:$A$8</definedName>
    <definedName name="форми_10">#REF!</definedName>
    <definedName name="форми_11">#REF!</definedName>
    <definedName name="форми_12">#REF!</definedName>
    <definedName name="форми_13">#REF!</definedName>
    <definedName name="форми_14">#REF!</definedName>
    <definedName name="форми_15">#REF!</definedName>
    <definedName name="форми_16">#REF!</definedName>
    <definedName name="форми_17">#REF!</definedName>
    <definedName name="форми_18">#REF!</definedName>
    <definedName name="форми_4">#REF!</definedName>
    <definedName name="форми_5">#REF!</definedName>
    <definedName name="форми_6">#REF!</definedName>
    <definedName name="форми_7">#REF!</definedName>
    <definedName name="форми_8">#REF!</definedName>
    <definedName name="форми_9">#REF!</definedName>
  </definedNames>
  <calcPr calcId="191029" iterate="1"/>
  <pivotCaches>
    <pivotCache cacheId="0" r:id="rId73"/>
    <pivotCache cacheId="1" r:id="rId74"/>
    <pivotCache cacheId="2" r:id="rId75"/>
    <pivotCache cacheId="3" r:id="rId76"/>
    <pivotCache cacheId="4" r:id="rId77"/>
    <pivotCache cacheId="5" r:id="rId78"/>
  </pivotCaches>
</workbook>
</file>

<file path=xl/calcChain.xml><?xml version="1.0" encoding="utf-8"?>
<calcChain xmlns="http://schemas.openxmlformats.org/spreadsheetml/2006/main">
  <c r="U5" i="48" l="1"/>
  <c r="AA88" i="48" l="1"/>
  <c r="Z88" i="48"/>
  <c r="Y88" i="48"/>
  <c r="X88" i="48"/>
  <c r="W88" i="48"/>
  <c r="V88" i="48"/>
  <c r="R88" i="48"/>
  <c r="U88" i="48" s="1"/>
  <c r="AA87" i="48"/>
  <c r="Z87" i="48"/>
  <c r="Y87" i="48"/>
  <c r="X87" i="48"/>
  <c r="W87" i="48"/>
  <c r="V87" i="48"/>
  <c r="R87" i="48"/>
  <c r="U87" i="48" s="1"/>
  <c r="AA86" i="48"/>
  <c r="Z86" i="48"/>
  <c r="Y86" i="48"/>
  <c r="X86" i="48"/>
  <c r="W86" i="48"/>
  <c r="V86" i="48"/>
  <c r="R86" i="48"/>
  <c r="U86" i="48" s="1"/>
  <c r="AA85" i="48"/>
  <c r="Z85" i="48"/>
  <c r="Y85" i="48"/>
  <c r="X85" i="48"/>
  <c r="W85" i="48"/>
  <c r="V85" i="48"/>
  <c r="R85" i="48"/>
  <c r="U85" i="48" s="1"/>
  <c r="AA84" i="48"/>
  <c r="Z84" i="48"/>
  <c r="Y84" i="48"/>
  <c r="X84" i="48"/>
  <c r="W84" i="48"/>
  <c r="V84" i="48"/>
  <c r="R84" i="48"/>
  <c r="U84" i="48" s="1"/>
  <c r="AA83" i="48"/>
  <c r="Z83" i="48"/>
  <c r="Y83" i="48"/>
  <c r="X83" i="48"/>
  <c r="W83" i="48"/>
  <c r="V83" i="48"/>
  <c r="R83" i="48"/>
  <c r="U83" i="48" s="1"/>
  <c r="AA82" i="48"/>
  <c r="Z82" i="48"/>
  <c r="Y82" i="48"/>
  <c r="X82" i="48"/>
  <c r="W82" i="48"/>
  <c r="V82" i="48"/>
  <c r="R82" i="48"/>
  <c r="U82" i="48" s="1"/>
  <c r="AA81" i="48"/>
  <c r="Z81" i="48"/>
  <c r="Y81" i="48"/>
  <c r="X81" i="48"/>
  <c r="W81" i="48"/>
  <c r="V81" i="48"/>
  <c r="R81" i="48"/>
  <c r="U81" i="48" s="1"/>
  <c r="AA80" i="48"/>
  <c r="Z80" i="48"/>
  <c r="Y80" i="48"/>
  <c r="X80" i="48"/>
  <c r="W80" i="48"/>
  <c r="V80" i="48"/>
  <c r="R80" i="48"/>
  <c r="U80" i="48" s="1"/>
  <c r="AA79" i="48"/>
  <c r="Z79" i="48"/>
  <c r="Y79" i="48"/>
  <c r="X79" i="48"/>
  <c r="W79" i="48"/>
  <c r="V79" i="48"/>
  <c r="R79" i="48"/>
  <c r="U79" i="48" s="1"/>
  <c r="AA78" i="48"/>
  <c r="Z78" i="48"/>
  <c r="Y78" i="48"/>
  <c r="X78" i="48"/>
  <c r="W78" i="48"/>
  <c r="V78" i="48"/>
  <c r="R78" i="48"/>
  <c r="U78" i="48" s="1"/>
  <c r="AA77" i="48"/>
  <c r="Z77" i="48"/>
  <c r="Y77" i="48"/>
  <c r="X77" i="48"/>
  <c r="W77" i="48"/>
  <c r="V77" i="48"/>
  <c r="R77" i="48"/>
  <c r="U77" i="48" s="1"/>
  <c r="AA76" i="48"/>
  <c r="Z76" i="48"/>
  <c r="Y76" i="48"/>
  <c r="X76" i="48"/>
  <c r="W76" i="48"/>
  <c r="V76" i="48"/>
  <c r="R76" i="48"/>
  <c r="U76" i="48" s="1"/>
  <c r="AA75" i="48"/>
  <c r="Z75" i="48"/>
  <c r="Y75" i="48"/>
  <c r="X75" i="48"/>
  <c r="W75" i="48"/>
  <c r="V75" i="48"/>
  <c r="R75" i="48"/>
  <c r="U75" i="48" s="1"/>
  <c r="AA74" i="48"/>
  <c r="Z74" i="48"/>
  <c r="Y74" i="48"/>
  <c r="X74" i="48"/>
  <c r="W74" i="48"/>
  <c r="V74" i="48"/>
  <c r="R74" i="48"/>
  <c r="U74" i="48" s="1"/>
  <c r="AA73" i="48"/>
  <c r="Z73" i="48"/>
  <c r="Y73" i="48"/>
  <c r="X73" i="48"/>
  <c r="W73" i="48"/>
  <c r="V73" i="48"/>
  <c r="R73" i="48"/>
  <c r="U73" i="48" s="1"/>
  <c r="AA72" i="48"/>
  <c r="Z72" i="48"/>
  <c r="Y72" i="48"/>
  <c r="X72" i="48"/>
  <c r="W72" i="48"/>
  <c r="V72" i="48"/>
  <c r="R72" i="48"/>
  <c r="U72" i="48" s="1"/>
  <c r="AA71" i="48"/>
  <c r="Z71" i="48"/>
  <c r="Y71" i="48"/>
  <c r="X71" i="48"/>
  <c r="W71" i="48"/>
  <c r="V71" i="48"/>
  <c r="R71" i="48"/>
  <c r="U71" i="48" s="1"/>
  <c r="AA70" i="48"/>
  <c r="Z70" i="48"/>
  <c r="Y70" i="48"/>
  <c r="X70" i="48"/>
  <c r="W70" i="48"/>
  <c r="V70" i="48"/>
  <c r="R70" i="48"/>
  <c r="U70" i="48" s="1"/>
  <c r="AA69" i="48"/>
  <c r="Z69" i="48"/>
  <c r="Y69" i="48"/>
  <c r="X69" i="48"/>
  <c r="W69" i="48"/>
  <c r="V69" i="48"/>
  <c r="R69" i="48"/>
  <c r="U69" i="48" s="1"/>
  <c r="AA68" i="48"/>
  <c r="Z68" i="48"/>
  <c r="Y68" i="48"/>
  <c r="X68" i="48"/>
  <c r="W68" i="48"/>
  <c r="V68" i="48"/>
  <c r="R68" i="48"/>
  <c r="U68" i="48" s="1"/>
  <c r="AA67" i="48"/>
  <c r="Z67" i="48"/>
  <c r="Y67" i="48"/>
  <c r="X67" i="48"/>
  <c r="W67" i="48"/>
  <c r="V67" i="48"/>
  <c r="R67" i="48"/>
  <c r="U67" i="48" s="1"/>
  <c r="AA66" i="48"/>
  <c r="Z66" i="48"/>
  <c r="Y66" i="48"/>
  <c r="X66" i="48"/>
  <c r="W66" i="48"/>
  <c r="V66" i="48"/>
  <c r="R66" i="48"/>
  <c r="U66" i="48" s="1"/>
  <c r="AA65" i="48"/>
  <c r="Z65" i="48"/>
  <c r="Y65" i="48"/>
  <c r="X65" i="48"/>
  <c r="W65" i="48"/>
  <c r="V65" i="48"/>
  <c r="R65" i="48"/>
  <c r="U65" i="48" s="1"/>
  <c r="AA64" i="48"/>
  <c r="Z64" i="48"/>
  <c r="Y64" i="48"/>
  <c r="X64" i="48"/>
  <c r="W64" i="48"/>
  <c r="V64" i="48"/>
  <c r="R64" i="48"/>
  <c r="U64" i="48" s="1"/>
  <c r="AA63" i="48"/>
  <c r="Z63" i="48"/>
  <c r="Y63" i="48"/>
  <c r="X63" i="48"/>
  <c r="W63" i="48"/>
  <c r="V63" i="48"/>
  <c r="R63" i="48"/>
  <c r="U63" i="48" s="1"/>
  <c r="AA62" i="48"/>
  <c r="Z62" i="48"/>
  <c r="Y62" i="48"/>
  <c r="X62" i="48"/>
  <c r="W62" i="48"/>
  <c r="V62" i="48"/>
  <c r="R62" i="48"/>
  <c r="U62" i="48" s="1"/>
  <c r="AA61" i="48"/>
  <c r="Z61" i="48"/>
  <c r="Y61" i="48"/>
  <c r="X61" i="48"/>
  <c r="W61" i="48"/>
  <c r="V61" i="48"/>
  <c r="R61" i="48"/>
  <c r="U61" i="48" s="1"/>
  <c r="AA60" i="48"/>
  <c r="Z60" i="48"/>
  <c r="Y60" i="48"/>
  <c r="X60" i="48"/>
  <c r="W60" i="48"/>
  <c r="V60" i="48"/>
  <c r="R60" i="48"/>
  <c r="U60" i="48" s="1"/>
  <c r="AA59" i="48"/>
  <c r="Z59" i="48"/>
  <c r="Y59" i="48"/>
  <c r="X59" i="48"/>
  <c r="W59" i="48"/>
  <c r="V59" i="48"/>
  <c r="R59" i="48"/>
  <c r="U59" i="48" s="1"/>
  <c r="AA58" i="48"/>
  <c r="Z58" i="48"/>
  <c r="Y58" i="48"/>
  <c r="X58" i="48"/>
  <c r="W58" i="48"/>
  <c r="V58" i="48"/>
  <c r="R58" i="48"/>
  <c r="U58" i="48" s="1"/>
  <c r="AA57" i="48"/>
  <c r="Z57" i="48"/>
  <c r="Y57" i="48"/>
  <c r="X57" i="48"/>
  <c r="W57" i="48"/>
  <c r="V57" i="48"/>
  <c r="R57" i="48"/>
  <c r="U57" i="48" s="1"/>
  <c r="AA56" i="48"/>
  <c r="Z56" i="48"/>
  <c r="Y56" i="48"/>
  <c r="X56" i="48"/>
  <c r="W56" i="48"/>
  <c r="V56" i="48"/>
  <c r="R56" i="48"/>
  <c r="U56" i="48" s="1"/>
  <c r="AA55" i="48"/>
  <c r="Z55" i="48"/>
  <c r="Y55" i="48"/>
  <c r="X55" i="48"/>
  <c r="W55" i="48"/>
  <c r="V55" i="48"/>
  <c r="R55" i="48"/>
  <c r="U55" i="48" s="1"/>
  <c r="AA54" i="48"/>
  <c r="Z54" i="48"/>
  <c r="Y54" i="48"/>
  <c r="X54" i="48"/>
  <c r="W54" i="48"/>
  <c r="V54" i="48"/>
  <c r="R54" i="48"/>
  <c r="U54" i="48" s="1"/>
  <c r="AA53" i="48"/>
  <c r="Z53" i="48"/>
  <c r="Y53" i="48"/>
  <c r="X53" i="48"/>
  <c r="W53" i="48"/>
  <c r="V53" i="48"/>
  <c r="R53" i="48"/>
  <c r="U53" i="48" s="1"/>
  <c r="AA52" i="48"/>
  <c r="Z52" i="48"/>
  <c r="Y52" i="48"/>
  <c r="X52" i="48"/>
  <c r="W52" i="48"/>
  <c r="V52" i="48"/>
  <c r="R52" i="48"/>
  <c r="U52" i="48" s="1"/>
  <c r="AA51" i="48"/>
  <c r="Z51" i="48"/>
  <c r="Y51" i="48"/>
  <c r="X51" i="48"/>
  <c r="W51" i="48"/>
  <c r="V51" i="48"/>
  <c r="R51" i="48"/>
  <c r="U51" i="48" s="1"/>
  <c r="AA50" i="48"/>
  <c r="Z50" i="48"/>
  <c r="Y50" i="48"/>
  <c r="X50" i="48"/>
  <c r="W50" i="48"/>
  <c r="V50" i="48"/>
  <c r="R50" i="48"/>
  <c r="U50" i="48" s="1"/>
  <c r="AA49" i="48"/>
  <c r="Z49" i="48"/>
  <c r="Y49" i="48"/>
  <c r="X49" i="48"/>
  <c r="W49" i="48"/>
  <c r="V49" i="48"/>
  <c r="R49" i="48"/>
  <c r="U49" i="48" s="1"/>
  <c r="AA48" i="48"/>
  <c r="Z48" i="48"/>
  <c r="Y48" i="48"/>
  <c r="X48" i="48"/>
  <c r="W48" i="48"/>
  <c r="V48" i="48"/>
  <c r="R48" i="48"/>
  <c r="U48" i="48" s="1"/>
  <c r="AA47" i="48"/>
  <c r="Z47" i="48"/>
  <c r="Y47" i="48"/>
  <c r="X47" i="48"/>
  <c r="W47" i="48"/>
  <c r="V47" i="48"/>
  <c r="R47" i="48"/>
  <c r="U47" i="48" s="1"/>
  <c r="AA46" i="48"/>
  <c r="Z46" i="48"/>
  <c r="Y46" i="48"/>
  <c r="X46" i="48"/>
  <c r="W46" i="48"/>
  <c r="V46" i="48"/>
  <c r="R46" i="48"/>
  <c r="U46" i="48" s="1"/>
  <c r="AA45" i="48"/>
  <c r="Z45" i="48"/>
  <c r="Y45" i="48"/>
  <c r="X45" i="48"/>
  <c r="W45" i="48"/>
  <c r="V45" i="48"/>
  <c r="R45" i="48"/>
  <c r="U45" i="48" s="1"/>
  <c r="AA44" i="48"/>
  <c r="Z44" i="48"/>
  <c r="Y44" i="48"/>
  <c r="X44" i="48"/>
  <c r="W44" i="48"/>
  <c r="V44" i="48"/>
  <c r="R44" i="48"/>
  <c r="U44" i="48" s="1"/>
  <c r="AA43" i="48"/>
  <c r="Z43" i="48"/>
  <c r="Y43" i="48"/>
  <c r="X43" i="48"/>
  <c r="W43" i="48"/>
  <c r="V43" i="48"/>
  <c r="R43" i="48"/>
  <c r="U43" i="48" s="1"/>
  <c r="AA42" i="48"/>
  <c r="Z42" i="48"/>
  <c r="Y42" i="48"/>
  <c r="X42" i="48"/>
  <c r="W42" i="48"/>
  <c r="V42" i="48"/>
  <c r="R42" i="48"/>
  <c r="U42" i="48" s="1"/>
  <c r="AA41" i="48"/>
  <c r="Z41" i="48"/>
  <c r="Y41" i="48"/>
  <c r="X41" i="48"/>
  <c r="W41" i="48"/>
  <c r="V41" i="48"/>
  <c r="R41" i="48"/>
  <c r="U41" i="48" s="1"/>
  <c r="AA40" i="48"/>
  <c r="Z40" i="48"/>
  <c r="Y40" i="48"/>
  <c r="X40" i="48"/>
  <c r="W40" i="48"/>
  <c r="V40" i="48"/>
  <c r="R40" i="48"/>
  <c r="U40" i="48" s="1"/>
  <c r="AA39" i="48"/>
  <c r="Z39" i="48"/>
  <c r="Y39" i="48"/>
  <c r="X39" i="48"/>
  <c r="W39" i="48"/>
  <c r="V39" i="48"/>
  <c r="R39" i="48"/>
  <c r="U39" i="48" s="1"/>
  <c r="AA38" i="48"/>
  <c r="Z38" i="48"/>
  <c r="Y38" i="48"/>
  <c r="X38" i="48"/>
  <c r="W38" i="48"/>
  <c r="V38" i="48"/>
  <c r="R38" i="48"/>
  <c r="U38" i="48" s="1"/>
  <c r="AA37" i="48"/>
  <c r="Z37" i="48"/>
  <c r="Y37" i="48"/>
  <c r="X37" i="48"/>
  <c r="W37" i="48"/>
  <c r="V37" i="48"/>
  <c r="R37" i="48"/>
  <c r="U37" i="48" s="1"/>
  <c r="AA36" i="48"/>
  <c r="Z36" i="48"/>
  <c r="Y36" i="48"/>
  <c r="X36" i="48"/>
  <c r="W36" i="48"/>
  <c r="V36" i="48"/>
  <c r="R36" i="48"/>
  <c r="U36" i="48" s="1"/>
  <c r="AA35" i="48"/>
  <c r="Z35" i="48"/>
  <c r="Y35" i="48"/>
  <c r="X35" i="48"/>
  <c r="W35" i="48"/>
  <c r="V35" i="48"/>
  <c r="R35" i="48"/>
  <c r="U35" i="48" s="1"/>
  <c r="AA34" i="48"/>
  <c r="Z34" i="48"/>
  <c r="Y34" i="48"/>
  <c r="X34" i="48"/>
  <c r="W34" i="48"/>
  <c r="V34" i="48"/>
  <c r="R34" i="48"/>
  <c r="U34" i="48" s="1"/>
  <c r="AA33" i="48"/>
  <c r="Z33" i="48"/>
  <c r="Y33" i="48"/>
  <c r="X33" i="48"/>
  <c r="W33" i="48"/>
  <c r="V33" i="48"/>
  <c r="R33" i="48"/>
  <c r="U33" i="48" s="1"/>
  <c r="AA32" i="48"/>
  <c r="Z32" i="48"/>
  <c r="Y32" i="48"/>
  <c r="X32" i="48"/>
  <c r="W32" i="48"/>
  <c r="V32" i="48"/>
  <c r="R32" i="48"/>
  <c r="U32" i="48" s="1"/>
  <c r="AA31" i="48"/>
  <c r="Z31" i="48"/>
  <c r="Y31" i="48"/>
  <c r="X31" i="48"/>
  <c r="W31" i="48"/>
  <c r="V31" i="48"/>
  <c r="U31" i="48"/>
  <c r="AA30" i="48"/>
  <c r="Z30" i="48"/>
  <c r="Y30" i="48"/>
  <c r="X30" i="48"/>
  <c r="W30" i="48"/>
  <c r="V30" i="48"/>
  <c r="U30" i="48"/>
  <c r="AA29" i="48"/>
  <c r="Z29" i="48"/>
  <c r="Y29" i="48"/>
  <c r="X29" i="48"/>
  <c r="W29" i="48"/>
  <c r="V29" i="48"/>
  <c r="U29" i="48"/>
  <c r="AA28" i="48"/>
  <c r="Z28" i="48"/>
  <c r="Y28" i="48"/>
  <c r="X28" i="48"/>
  <c r="W28" i="48"/>
  <c r="V28" i="48"/>
  <c r="U28" i="48"/>
  <c r="AA27" i="48"/>
  <c r="Z27" i="48"/>
  <c r="Y27" i="48"/>
  <c r="X27" i="48"/>
  <c r="W27" i="48"/>
  <c r="V27" i="48"/>
  <c r="U27" i="48"/>
  <c r="AA26" i="48"/>
  <c r="Z26" i="48"/>
  <c r="Y26" i="48"/>
  <c r="X26" i="48"/>
  <c r="W26" i="48"/>
  <c r="V26" i="48"/>
  <c r="U26" i="48"/>
  <c r="AA25" i="48"/>
  <c r="Z25" i="48"/>
  <c r="Y25" i="48"/>
  <c r="X25" i="48"/>
  <c r="W25" i="48"/>
  <c r="V25" i="48"/>
  <c r="U25" i="48"/>
  <c r="AA24" i="48"/>
  <c r="Z24" i="48"/>
  <c r="Y24" i="48"/>
  <c r="X24" i="48"/>
  <c r="W24" i="48"/>
  <c r="V24" i="48"/>
  <c r="U24" i="48"/>
  <c r="AA23" i="48"/>
  <c r="Z23" i="48"/>
  <c r="Y23" i="48"/>
  <c r="X23" i="48"/>
  <c r="W23" i="48"/>
  <c r="V23" i="48"/>
  <c r="U23" i="48"/>
  <c r="AA22" i="48"/>
  <c r="Z22" i="48"/>
  <c r="Y22" i="48"/>
  <c r="X22" i="48"/>
  <c r="W22" i="48"/>
  <c r="V22" i="48"/>
  <c r="U22" i="48"/>
  <c r="AA21" i="48"/>
  <c r="Z21" i="48"/>
  <c r="Y21" i="48"/>
  <c r="X21" i="48"/>
  <c r="W21" i="48"/>
  <c r="V21" i="48"/>
  <c r="U21" i="48"/>
  <c r="AA20" i="48"/>
  <c r="Z20" i="48"/>
  <c r="Y20" i="48"/>
  <c r="X20" i="48"/>
  <c r="W20" i="48"/>
  <c r="V20" i="48"/>
  <c r="U20" i="48"/>
  <c r="AA19" i="48"/>
  <c r="Z19" i="48"/>
  <c r="Y19" i="48"/>
  <c r="X19" i="48"/>
  <c r="W19" i="48"/>
  <c r="V19" i="48"/>
  <c r="U19" i="48"/>
  <c r="AA18" i="48"/>
  <c r="Z18" i="48"/>
  <c r="Y18" i="48"/>
  <c r="X18" i="48"/>
  <c r="W18" i="48"/>
  <c r="V18" i="48"/>
  <c r="U18" i="48"/>
  <c r="AA17" i="48"/>
  <c r="Z17" i="48"/>
  <c r="Y17" i="48"/>
  <c r="X17" i="48"/>
  <c r="W17" i="48"/>
  <c r="V17" i="48"/>
  <c r="U17" i="48"/>
  <c r="AA16" i="48"/>
  <c r="Z16" i="48"/>
  <c r="Y16" i="48"/>
  <c r="X16" i="48"/>
  <c r="W16" i="48"/>
  <c r="V16" i="48"/>
  <c r="U16" i="48"/>
  <c r="AA15" i="48"/>
  <c r="Z15" i="48"/>
  <c r="Y15" i="48"/>
  <c r="X15" i="48"/>
  <c r="W15" i="48"/>
  <c r="V15" i="48"/>
  <c r="U15" i="48"/>
  <c r="AA14" i="48"/>
  <c r="Z14" i="48"/>
  <c r="Y14" i="48"/>
  <c r="X14" i="48"/>
  <c r="W14" i="48"/>
  <c r="V14" i="48"/>
  <c r="U14" i="48"/>
  <c r="AA13" i="48"/>
  <c r="Z13" i="48"/>
  <c r="Y13" i="48"/>
  <c r="X13" i="48"/>
  <c r="W13" i="48"/>
  <c r="V13" i="48"/>
  <c r="U13" i="48"/>
  <c r="AA12" i="48"/>
  <c r="Z12" i="48"/>
  <c r="Y12" i="48"/>
  <c r="X12" i="48"/>
  <c r="W12" i="48"/>
  <c r="V12" i="48"/>
  <c r="U12" i="48"/>
  <c r="AA11" i="48"/>
  <c r="Z11" i="48"/>
  <c r="Y11" i="48"/>
  <c r="X11" i="48"/>
  <c r="W11" i="48"/>
  <c r="V11" i="48"/>
  <c r="U11" i="48"/>
  <c r="AA10" i="48"/>
  <c r="Z10" i="48"/>
  <c r="Y10" i="48"/>
  <c r="X10" i="48"/>
  <c r="W10" i="48"/>
  <c r="V10" i="48"/>
  <c r="U10" i="48"/>
  <c r="AA9" i="48"/>
  <c r="Z9" i="48"/>
  <c r="Y9" i="48"/>
  <c r="X9" i="48"/>
  <c r="W9" i="48"/>
  <c r="V9" i="48"/>
  <c r="U9" i="48"/>
  <c r="AA8" i="48"/>
  <c r="Z8" i="48"/>
  <c r="Y8" i="48"/>
  <c r="X8" i="48"/>
  <c r="W8" i="48"/>
  <c r="V8" i="48"/>
  <c r="U8" i="48"/>
  <c r="AA7" i="48"/>
  <c r="Z7" i="48"/>
  <c r="Y7" i="48"/>
  <c r="X7" i="48"/>
  <c r="W7" i="48"/>
  <c r="V7" i="48"/>
  <c r="U7" i="48"/>
  <c r="AA6" i="48"/>
  <c r="Z6" i="48"/>
  <c r="Y6" i="48"/>
  <c r="X6" i="48"/>
  <c r="W6" i="48"/>
  <c r="V6" i="48"/>
  <c r="U6" i="48"/>
  <c r="AA5" i="48"/>
  <c r="AA89" i="48" s="1"/>
  <c r="Z5" i="48"/>
  <c r="Z89" i="48" s="1"/>
  <c r="Y5" i="48"/>
  <c r="Y89" i="48" s="1"/>
  <c r="X5" i="48"/>
  <c r="X89" i="48" s="1"/>
  <c r="W5" i="48"/>
  <c r="W89" i="48" s="1"/>
  <c r="V5" i="48"/>
  <c r="U89" i="48" l="1"/>
  <c r="V89" i="48"/>
  <c r="F8" i="34"/>
  <c r="H18" i="34"/>
  <c r="H17" i="34"/>
  <c r="H16" i="34"/>
  <c r="H15" i="34"/>
  <c r="H14" i="34"/>
  <c r="H13" i="34"/>
  <c r="H12" i="34"/>
  <c r="H11" i="34"/>
  <c r="H10" i="34"/>
  <c r="H9" i="34"/>
  <c r="H8" i="34"/>
  <c r="H7" i="34"/>
  <c r="H6" i="34"/>
  <c r="H5" i="34"/>
  <c r="H4" i="34"/>
  <c r="H3" i="34"/>
  <c r="G18" i="34"/>
  <c r="G17" i="34"/>
  <c r="G16" i="34"/>
  <c r="G15" i="34"/>
  <c r="G14" i="34"/>
  <c r="G13" i="34"/>
  <c r="G12" i="34"/>
  <c r="G11" i="34"/>
  <c r="G10" i="34"/>
  <c r="G9" i="34"/>
  <c r="G8" i="34"/>
  <c r="G7" i="34"/>
  <c r="G6" i="34"/>
  <c r="G5" i="34"/>
  <c r="G4" i="34"/>
  <c r="G3" i="34"/>
  <c r="F18" i="34"/>
  <c r="I18" i="34" s="1"/>
  <c r="J18" i="34" s="1"/>
  <c r="F17" i="34"/>
  <c r="I17" i="34" s="1"/>
  <c r="F16" i="34"/>
  <c r="I16" i="34" s="1"/>
  <c r="F15" i="34"/>
  <c r="I15" i="34" s="1"/>
  <c r="J15" i="34" s="1"/>
  <c r="F14" i="34"/>
  <c r="I14" i="34" s="1"/>
  <c r="J14" i="34" s="1"/>
  <c r="F13" i="34"/>
  <c r="I13" i="34" s="1"/>
  <c r="F12" i="34"/>
  <c r="I12" i="34" s="1"/>
  <c r="F11" i="34"/>
  <c r="F10" i="34"/>
  <c r="I10" i="34" s="1"/>
  <c r="F9" i="34"/>
  <c r="I9" i="34" s="1"/>
  <c r="F7" i="34"/>
  <c r="I7" i="34" s="1"/>
  <c r="J7" i="34" s="1"/>
  <c r="F6" i="34"/>
  <c r="I6" i="34" s="1"/>
  <c r="J6" i="34" s="1"/>
  <c r="F5" i="34"/>
  <c r="I5" i="34" s="1"/>
  <c r="F4" i="34"/>
  <c r="I4" i="34" s="1"/>
  <c r="F3" i="34"/>
  <c r="I3" i="34" s="1"/>
  <c r="J3" i="34" s="1"/>
  <c r="H18" i="38"/>
  <c r="G18" i="38"/>
  <c r="F18" i="38"/>
  <c r="E18" i="38"/>
  <c r="D18" i="38"/>
  <c r="J17" i="38"/>
  <c r="I17" i="38"/>
  <c r="J16" i="38"/>
  <c r="I16" i="38"/>
  <c r="J15" i="38"/>
  <c r="I15" i="38"/>
  <c r="J14" i="38"/>
  <c r="I14" i="38"/>
  <c r="J13" i="38"/>
  <c r="I13" i="38"/>
  <c r="J12" i="38"/>
  <c r="I12" i="38"/>
  <c r="J11" i="38"/>
  <c r="I11" i="38"/>
  <c r="J10" i="38"/>
  <c r="I10" i="38"/>
  <c r="J9" i="38"/>
  <c r="I9" i="38"/>
  <c r="J8" i="38"/>
  <c r="I8" i="38"/>
  <c r="J7" i="38"/>
  <c r="I7" i="38"/>
  <c r="H18" i="37"/>
  <c r="G18" i="37"/>
  <c r="F18" i="37"/>
  <c r="E18" i="37"/>
  <c r="D18" i="37"/>
  <c r="J17" i="37"/>
  <c r="I17" i="37"/>
  <c r="J16" i="37"/>
  <c r="I16" i="37"/>
  <c r="J15" i="37"/>
  <c r="I15" i="37"/>
  <c r="J14" i="37"/>
  <c r="I14" i="37"/>
  <c r="J13" i="37"/>
  <c r="I13" i="37"/>
  <c r="J12" i="37"/>
  <c r="I12" i="37"/>
  <c r="J11" i="37"/>
  <c r="I11" i="37"/>
  <c r="J10" i="37"/>
  <c r="I10" i="37"/>
  <c r="J9" i="37"/>
  <c r="I9" i="37"/>
  <c r="J8" i="37"/>
  <c r="I8" i="37"/>
  <c r="J7" i="37"/>
  <c r="I7" i="37"/>
  <c r="I7" i="33"/>
  <c r="I8" i="33"/>
  <c r="I9" i="33"/>
  <c r="I10" i="33"/>
  <c r="I12" i="33"/>
  <c r="I13" i="33"/>
  <c r="I14" i="33"/>
  <c r="I16" i="33"/>
  <c r="I17" i="33"/>
  <c r="I18" i="33"/>
  <c r="H7" i="33"/>
  <c r="H8" i="33"/>
  <c r="H9" i="33"/>
  <c r="H10" i="33"/>
  <c r="H12" i="33"/>
  <c r="H13" i="33"/>
  <c r="H14" i="33"/>
  <c r="H16" i="33"/>
  <c r="H17" i="33"/>
  <c r="H18" i="33"/>
  <c r="J19" i="13"/>
  <c r="I19" i="13"/>
  <c r="H19" i="13"/>
  <c r="G19" i="13"/>
  <c r="F19" i="13"/>
  <c r="E19" i="13"/>
  <c r="D17" i="13"/>
  <c r="I444" i="36"/>
  <c r="I8" i="36" s="1"/>
  <c r="I449" i="36" s="1"/>
  <c r="I444" i="35"/>
  <c r="I8" i="35" s="1"/>
  <c r="I449" i="35" s="1"/>
  <c r="D23" i="13"/>
  <c r="D21" i="13"/>
  <c r="H18" i="30"/>
  <c r="G18" i="30"/>
  <c r="F18" i="30"/>
  <c r="E18" i="30"/>
  <c r="D18" i="30"/>
  <c r="J17" i="30"/>
  <c r="I17" i="30"/>
  <c r="J16" i="30"/>
  <c r="I16" i="30"/>
  <c r="J15" i="30"/>
  <c r="I15" i="30"/>
  <c r="J14" i="30"/>
  <c r="I14" i="30"/>
  <c r="J13" i="30"/>
  <c r="I13" i="30"/>
  <c r="J12" i="30"/>
  <c r="I12" i="30"/>
  <c r="J11" i="30"/>
  <c r="I11" i="30"/>
  <c r="J10" i="30"/>
  <c r="I10" i="30"/>
  <c r="J9" i="30"/>
  <c r="I9" i="30"/>
  <c r="J8" i="30"/>
  <c r="I8" i="30"/>
  <c r="I18" i="30" s="1"/>
  <c r="J7" i="30"/>
  <c r="I7" i="30"/>
  <c r="H18" i="29"/>
  <c r="G18" i="29"/>
  <c r="F18" i="29"/>
  <c r="E18" i="29"/>
  <c r="D18" i="29"/>
  <c r="J17" i="29"/>
  <c r="I17" i="29"/>
  <c r="J16" i="29"/>
  <c r="I16" i="29"/>
  <c r="J15" i="29"/>
  <c r="I15" i="29"/>
  <c r="J14" i="29"/>
  <c r="I14" i="29"/>
  <c r="J13" i="29"/>
  <c r="I13" i="29"/>
  <c r="J12" i="29"/>
  <c r="I12" i="29"/>
  <c r="J11" i="29"/>
  <c r="I11" i="29"/>
  <c r="J10" i="29"/>
  <c r="I10" i="29"/>
  <c r="J9" i="29"/>
  <c r="I9" i="29"/>
  <c r="J8" i="29"/>
  <c r="I8" i="29"/>
  <c r="J7" i="29"/>
  <c r="I7" i="29"/>
  <c r="H18" i="28"/>
  <c r="G18" i="28"/>
  <c r="F18" i="28"/>
  <c r="E18" i="28"/>
  <c r="D18" i="28"/>
  <c r="J17" i="28"/>
  <c r="I17" i="28"/>
  <c r="J16" i="28"/>
  <c r="I16" i="28"/>
  <c r="J15" i="28"/>
  <c r="I15" i="28"/>
  <c r="J14" i="28"/>
  <c r="I14" i="28"/>
  <c r="J13" i="28"/>
  <c r="I13" i="28"/>
  <c r="J12" i="28"/>
  <c r="I12" i="28"/>
  <c r="J11" i="28"/>
  <c r="I11" i="28"/>
  <c r="J10" i="28"/>
  <c r="I10" i="28"/>
  <c r="J9" i="28"/>
  <c r="I9" i="28"/>
  <c r="J8" i="28"/>
  <c r="J18" i="28" s="1"/>
  <c r="I8" i="28"/>
  <c r="J7" i="28"/>
  <c r="I7" i="28"/>
  <c r="I18" i="28" s="1"/>
  <c r="I444" i="27"/>
  <c r="I8" i="27" s="1"/>
  <c r="I449" i="27" s="1"/>
  <c r="I444" i="26"/>
  <c r="I8" i="26" s="1"/>
  <c r="I449" i="26" s="1"/>
  <c r="I444" i="25"/>
  <c r="I8" i="25" s="1"/>
  <c r="I449" i="25" s="1"/>
  <c r="I16" i="17"/>
  <c r="J16" i="17"/>
  <c r="I444" i="20"/>
  <c r="I8" i="20" s="1"/>
  <c r="I449" i="20" s="1"/>
  <c r="H18" i="17"/>
  <c r="G18" i="17"/>
  <c r="F18" i="17"/>
  <c r="E18" i="17"/>
  <c r="D18" i="17"/>
  <c r="J17" i="17"/>
  <c r="I17" i="17"/>
  <c r="J15" i="17"/>
  <c r="I15" i="17"/>
  <c r="J14" i="17"/>
  <c r="I14" i="17"/>
  <c r="J13" i="17"/>
  <c r="I13" i="17"/>
  <c r="J12" i="17"/>
  <c r="I12" i="17"/>
  <c r="J11" i="17"/>
  <c r="I11" i="17"/>
  <c r="J10" i="17"/>
  <c r="I10" i="17"/>
  <c r="J9" i="17"/>
  <c r="I9" i="17"/>
  <c r="J8" i="17"/>
  <c r="I8" i="17"/>
  <c r="J7" i="17"/>
  <c r="I7" i="17"/>
  <c r="G31" i="14"/>
  <c r="I11" i="34"/>
  <c r="J11" i="34" s="1"/>
  <c r="G20" i="33"/>
  <c r="G4" i="33"/>
  <c r="G19" i="33"/>
  <c r="G5" i="33"/>
  <c r="G3" i="33"/>
  <c r="J18" i="37" l="1"/>
  <c r="I18" i="38"/>
  <c r="J18" i="29"/>
  <c r="D19" i="13"/>
  <c r="D29" i="13" s="1"/>
  <c r="D31" i="13" s="1"/>
  <c r="J18" i="38"/>
  <c r="I18" i="17"/>
  <c r="I18" i="29"/>
  <c r="J18" i="17"/>
  <c r="J18" i="30"/>
  <c r="I18" i="37"/>
  <c r="L14" i="34"/>
  <c r="L3" i="34"/>
  <c r="K3" i="34"/>
  <c r="K18" i="34"/>
  <c r="I8" i="34"/>
  <c r="L8" i="34" s="1"/>
  <c r="J16" i="34"/>
  <c r="K16" i="34"/>
  <c r="L16" i="34"/>
  <c r="K4" i="34"/>
  <c r="L4" i="34"/>
  <c r="J4" i="34"/>
  <c r="K14" i="34"/>
  <c r="L18" i="34"/>
  <c r="K7" i="34"/>
  <c r="J9" i="34"/>
  <c r="L9" i="34"/>
  <c r="K9" i="34"/>
  <c r="K13" i="34"/>
  <c r="L13" i="34"/>
  <c r="J13" i="34"/>
  <c r="J8" i="34"/>
  <c r="L5" i="34"/>
  <c r="J5" i="34"/>
  <c r="J19" i="34" s="1"/>
  <c r="I19" i="34"/>
  <c r="K5" i="34"/>
  <c r="K10" i="34"/>
  <c r="L10" i="34"/>
  <c r="J10" i="34"/>
  <c r="K12" i="34"/>
  <c r="L12" i="34"/>
  <c r="J12" i="34"/>
  <c r="L17" i="34"/>
  <c r="K17" i="34"/>
  <c r="J17" i="34"/>
  <c r="L7" i="34"/>
  <c r="I3" i="33"/>
  <c r="H3" i="33"/>
  <c r="G21" i="33"/>
  <c r="H5" i="33"/>
  <c r="I5" i="33"/>
  <c r="L11" i="33"/>
  <c r="L15" i="33"/>
  <c r="L6" i="33"/>
  <c r="H4" i="33"/>
  <c r="I4" i="33"/>
  <c r="M11" i="33"/>
  <c r="M6" i="33"/>
  <c r="M15" i="33"/>
  <c r="K8" i="34" l="1"/>
  <c r="K19" i="34"/>
  <c r="L19" i="34"/>
  <c r="N15" i="33"/>
  <c r="N11" i="33"/>
  <c r="H21" i="33"/>
  <c r="J4" i="33" s="1"/>
  <c r="L4" i="33" s="1"/>
  <c r="N6" i="33"/>
  <c r="I21" i="33"/>
  <c r="K3" i="33" s="1"/>
  <c r="J5" i="33" l="1"/>
  <c r="L5" i="33" s="1"/>
  <c r="J3" i="33"/>
  <c r="L3" i="33" s="1"/>
  <c r="K21" i="33"/>
  <c r="M3" i="33"/>
  <c r="M21" i="33" s="1"/>
  <c r="K17" i="33"/>
  <c r="M17" i="33" s="1"/>
  <c r="K18" i="33"/>
  <c r="M18" i="33" s="1"/>
  <c r="K14" i="33"/>
  <c r="M14" i="33" s="1"/>
  <c r="K7" i="33"/>
  <c r="M7" i="33" s="1"/>
  <c r="K16" i="33"/>
  <c r="M16" i="33" s="1"/>
  <c r="K13" i="33"/>
  <c r="M13" i="33" s="1"/>
  <c r="K12" i="33"/>
  <c r="M12" i="33" s="1"/>
  <c r="K8" i="33"/>
  <c r="M8" i="33" s="1"/>
  <c r="K10" i="33"/>
  <c r="M10" i="33" s="1"/>
  <c r="K9" i="33"/>
  <c r="M9" i="33" s="1"/>
  <c r="K5" i="33"/>
  <c r="J21" i="33"/>
  <c r="J8" i="33"/>
  <c r="L8" i="33" s="1"/>
  <c r="J12" i="33"/>
  <c r="L12" i="33" s="1"/>
  <c r="J14" i="33"/>
  <c r="L14" i="33" s="1"/>
  <c r="N14" i="33" s="1"/>
  <c r="J18" i="33"/>
  <c r="L18" i="33" s="1"/>
  <c r="J10" i="33"/>
  <c r="L10" i="33" s="1"/>
  <c r="N10" i="33" s="1"/>
  <c r="J16" i="33"/>
  <c r="L16" i="33" s="1"/>
  <c r="J17" i="33"/>
  <c r="L17" i="33" s="1"/>
  <c r="N17" i="33" s="1"/>
  <c r="J13" i="33"/>
  <c r="L13" i="33" s="1"/>
  <c r="J9" i="33"/>
  <c r="L9" i="33" s="1"/>
  <c r="J7" i="33"/>
  <c r="L7" i="33" s="1"/>
  <c r="K4" i="33"/>
  <c r="Q3" i="33"/>
  <c r="R3" i="33"/>
  <c r="T3" i="33"/>
  <c r="N16" i="33" l="1"/>
  <c r="N12" i="33"/>
  <c r="N9" i="33"/>
  <c r="N8" i="33"/>
  <c r="N7" i="33"/>
  <c r="N13" i="33"/>
  <c r="N18" i="33"/>
  <c r="Q21" i="33"/>
  <c r="R21" i="33"/>
  <c r="T21" i="33"/>
  <c r="L21" i="33"/>
  <c r="N3" i="33"/>
  <c r="N21" i="33" s="1"/>
  <c r="M5" i="33"/>
  <c r="N5" i="33" s="1"/>
  <c r="M4" i="33"/>
  <c r="N4" i="33" s="1"/>
  <c r="T5" i="33"/>
  <c r="P4" i="33"/>
  <c r="T4" i="33"/>
  <c r="Q5" i="33"/>
  <c r="R5" i="33"/>
  <c r="P5" i="33"/>
  <c r="S4" i="33"/>
  <c r="P3" i="33"/>
  <c r="Q4" i="33"/>
  <c r="R4" i="33"/>
  <c r="O5" i="33"/>
  <c r="S5" i="33"/>
  <c r="O4" i="33"/>
  <c r="S3" i="33"/>
  <c r="O3" i="33"/>
  <c r="O21" i="33" l="1"/>
  <c r="S21" i="33"/>
  <c r="P21" i="33"/>
</calcChain>
</file>

<file path=xl/sharedStrings.xml><?xml version="1.0" encoding="utf-8"?>
<sst xmlns="http://schemas.openxmlformats.org/spreadsheetml/2006/main" count="848" uniqueCount="289">
  <si>
    <t>Залишок на банківському рахунку проекту на дату звітування</t>
  </si>
  <si>
    <t>Розрахунковий залишок проекту</t>
  </si>
  <si>
    <t>(6)</t>
  </si>
  <si>
    <t>Розбіжності між фактичним та розрахунковим залишками</t>
  </si>
  <si>
    <t>Розбіжності:</t>
  </si>
  <si>
    <t>Набувач (Керівник ):</t>
  </si>
  <si>
    <t xml:space="preserve">Набувач (Бухгалтер): </t>
  </si>
  <si>
    <t>ПЕРЕЛІК ОСНОВНИХ ЗАСОБІВ та МНМА</t>
  </si>
  <si>
    <t>Необхідно вказати основні засоби, які були придбані за кошти програми за фінансової підтримки Глобального фонду боротьби зі СНІДом, туберкульозом та малярією, в рамках поточної угоди.</t>
  </si>
  <si>
    <t>Дата встановлення на облік</t>
  </si>
  <si>
    <t>Найменування та модель</t>
  </si>
  <si>
    <t>Серійний номер</t>
  </si>
  <si>
    <t>Інвентарний номер/або відмітка про передачу третій особі</t>
  </si>
  <si>
    <t>Місцезнаходження основних засобів</t>
  </si>
  <si>
    <t>Первісна вартість основних засобів відповідно до даних бухобліку</t>
  </si>
  <si>
    <t>№ та дата накладної/акту</t>
  </si>
  <si>
    <t>Відмітка про фізичну наявність основних засобів (заповнюється представником Мережі)</t>
  </si>
  <si>
    <t>* Основні засоби - це матеріальні активи які, як очікується, використовуватимуться протягом більше ніж одного року (або операційного циклу, якщо він більше року)</t>
  </si>
  <si>
    <t>*Малоцінні необоротні матеріальні активи - якщо строк користування малоцінними предметами більше одного року та їх вартість не перевищує граничну вартість, що вказана у Обліковій політиці Набувача</t>
  </si>
  <si>
    <t>2). Надходження на рахунок за звітний період від донора</t>
  </si>
  <si>
    <t>3). Інші надходження (включаючи пасивні доходи)</t>
  </si>
  <si>
    <t>4) Сума залишків в касі / корпоративному рахунку на дату початок звітного періоду</t>
  </si>
  <si>
    <t>5). Залишок на депозитному рахунку на початок періоду (банківська виписка від _____________201__р.)</t>
  </si>
  <si>
    <t>6). Сума витрат за звітний період</t>
  </si>
  <si>
    <t>Дата</t>
  </si>
  <si>
    <t>Номер та назва документу</t>
  </si>
  <si>
    <t xml:space="preserve">Назва контрагенту
</t>
  </si>
  <si>
    <t xml:space="preserve">Опис операції
</t>
  </si>
  <si>
    <t>Сума, грн.</t>
  </si>
  <si>
    <t xml:space="preserve"> </t>
  </si>
  <si>
    <t>7). Інші витрати</t>
  </si>
  <si>
    <t>8). Залишок на депозитному рахунку на кінець періоду (банківська виписка від _____________201__р.)</t>
  </si>
  <si>
    <t>9). Сума залишків в касі / корпоративному рахунку на дату звітування з коштів проекту</t>
  </si>
  <si>
    <t>10). Розрахунковий залишок на рахунку на кінець періоду</t>
  </si>
  <si>
    <t>(пусто)</t>
  </si>
  <si>
    <t>Общий итог</t>
  </si>
  <si>
    <t>СПИСОК КОНТРАГЕНТІВ</t>
  </si>
  <si>
    <t>№
п/п</t>
  </si>
  <si>
    <t>Назва контрагента</t>
  </si>
  <si>
    <t>Реквізити контрагента (адреса, номер телефона, ПІП контактної особи)</t>
  </si>
  <si>
    <t>Сальдо на початок звітного періоду</t>
  </si>
  <si>
    <t>Сплачено коштів за звітний період</t>
  </si>
  <si>
    <t>Суми, підтверджені актами виконаних робіт/накладними за звітний період</t>
  </si>
  <si>
    <t>Суми, підтверджені актами списання використаних ТМЦ  за звітний період (для накладних)</t>
  </si>
  <si>
    <t>Сальдо на кінець звітного періоду</t>
  </si>
  <si>
    <t xml:space="preserve">ТМЦ
 (не списано) </t>
  </si>
  <si>
    <t>Розрахунки, грн.</t>
  </si>
  <si>
    <t>(4+7-8)</t>
  </si>
  <si>
    <t>Підтримка реабілітаційних програм для СІН, орієнтованих на повну відмову від вживання ПАР</t>
  </si>
  <si>
    <t xml:space="preserve">Медико-соціальний та психологічний супровід дітей уражених епідемією ВІЛ/СНІД </t>
  </si>
  <si>
    <t>Догляд і підтримка ВІЛ-позитивних ув’язнених у виправних закладах</t>
  </si>
  <si>
    <t>№</t>
  </si>
  <si>
    <t>Категорії витрат</t>
  </si>
  <si>
    <t>Оплата праці</t>
  </si>
  <si>
    <t>Технічна допомога</t>
  </si>
  <si>
    <t>Тренінги</t>
  </si>
  <si>
    <t>Товари та обладнання для сфери охорони здоров'я</t>
  </si>
  <si>
    <t>Медикаменти та фармацевтична продукція</t>
  </si>
  <si>
    <t>Витрати на забезпечення закупівель та поставок</t>
  </si>
  <si>
    <t>Інфраструктура та обладнання</t>
  </si>
  <si>
    <t>Видавничі та комунікаційні витрати</t>
  </si>
  <si>
    <t>Моніторинг та оцінка</t>
  </si>
  <si>
    <t>Товари для підтримки життєдіяльності клієнтів/цільової групи</t>
  </si>
  <si>
    <t>Витрати на планування та адміністрування</t>
  </si>
  <si>
    <t>Витрати на підтримку діяльності організації</t>
  </si>
  <si>
    <t>Загальна вартість проекту</t>
  </si>
  <si>
    <t>Назва послуги/діяльності</t>
  </si>
  <si>
    <t>Вартість одиниці, грн.</t>
  </si>
  <si>
    <t>Всього, грн.</t>
  </si>
  <si>
    <t>Опис (зміст послуги, опис діяльності, опис пакету послуги, та ін)</t>
  </si>
  <si>
    <t>Итог</t>
  </si>
  <si>
    <t>АВ</t>
  </si>
  <si>
    <t>ПП</t>
  </si>
  <si>
    <t>ВСЬОГО</t>
  </si>
  <si>
    <t>Технічна допомога медичним закладам, які надають або планують надавати АРТ поза межами обласних центрів профілактики та боротьби зі СНІД</t>
  </si>
  <si>
    <t>Сумма по полю Сума, грн.</t>
  </si>
  <si>
    <t>(5+6-7)</t>
  </si>
  <si>
    <t>Назва організації</t>
  </si>
  <si>
    <t>Н.М. Нізова</t>
  </si>
  <si>
    <t>О.Ю. Вовченко</t>
  </si>
  <si>
    <t xml:space="preserve">Примітка </t>
  </si>
  <si>
    <t>Всього</t>
  </si>
  <si>
    <t>Назва організації:</t>
  </si>
  <si>
    <t>Назва проекту:</t>
  </si>
  <si>
    <t>Одиниці виміру</t>
  </si>
  <si>
    <t>БЮДЖЕТ</t>
  </si>
  <si>
    <t>ВСЬОГО ВИТРАТ</t>
  </si>
  <si>
    <t>Місце надання послуг</t>
  </si>
  <si>
    <t>Категорія витрат</t>
  </si>
  <si>
    <t>Лінія робочого плану</t>
  </si>
  <si>
    <t>Напрям діяльності</t>
  </si>
  <si>
    <t>індикатори виконання програмної діяльності</t>
  </si>
  <si>
    <t>лінія робочого плану</t>
  </si>
  <si>
    <t>напрям діяльності</t>
  </si>
  <si>
    <t>Вартість одиниці</t>
  </si>
  <si>
    <t>сума фінансування</t>
  </si>
  <si>
    <t>ПП %</t>
  </si>
  <si>
    <t>АВ %</t>
  </si>
  <si>
    <t>Сума фінансування програмного персоналу</t>
  </si>
  <si>
    <t>Сума фінансування адмінвитрат</t>
  </si>
  <si>
    <t>1 транш</t>
  </si>
  <si>
    <t>2 транш</t>
  </si>
  <si>
    <t>3 транш</t>
  </si>
  <si>
    <t>Програмний персонал</t>
  </si>
  <si>
    <t>Адміністративні витрати</t>
  </si>
  <si>
    <t>Організація_________________________________</t>
  </si>
  <si>
    <t>М.П.</t>
  </si>
  <si>
    <t xml:space="preserve"> М.П.</t>
  </si>
  <si>
    <t>ФІНАНСОВИЙ ЗВІТ ПРО ВИКОРИСТАННЯ КОШТІВ ГРАНТУ</t>
  </si>
  <si>
    <t>Дата подання звіту</t>
  </si>
  <si>
    <t>Номер угоди про надання гранту та дата підписання угоди</t>
  </si>
  <si>
    <t>Адреса організації</t>
  </si>
  <si>
    <t>тел./факс (з кодом)</t>
  </si>
  <si>
    <t>E-mail</t>
  </si>
  <si>
    <t>1 звітний        період</t>
  </si>
  <si>
    <t>2 звітний        період</t>
  </si>
  <si>
    <t>3 звітний        період</t>
  </si>
  <si>
    <t>4 звітний        період</t>
  </si>
  <si>
    <t>Залишок на банківському рахунку та в касі на початок проекту</t>
  </si>
  <si>
    <t>(1)</t>
  </si>
  <si>
    <t>Перераховано коштів під час виконання проекту</t>
  </si>
  <si>
    <t>(2)</t>
  </si>
  <si>
    <t>Звітовано коштів під час виконання проекту</t>
  </si>
  <si>
    <t>(3)</t>
  </si>
  <si>
    <t>Нараховані відсотки банку на рахунку проекту</t>
  </si>
  <si>
    <t>(4)</t>
  </si>
  <si>
    <t>(5)</t>
  </si>
  <si>
    <t>серпень - вересень 2012</t>
  </si>
  <si>
    <t>жовтень - грудень 2012</t>
  </si>
  <si>
    <t>січень - березень 2013</t>
  </si>
  <si>
    <t>5 звітний        період</t>
  </si>
  <si>
    <t>квітень - червень 2013</t>
  </si>
  <si>
    <t>липень - вересень 2013</t>
  </si>
  <si>
    <t>6 звітний        період</t>
  </si>
  <si>
    <t>жовтень - грудень 2013</t>
  </si>
  <si>
    <t>“    ” _____________ 201__ р.</t>
  </si>
  <si>
    <t>ПІБ консультанта/працівника</t>
  </si>
  <si>
    <t>1.1.1.</t>
  </si>
  <si>
    <t>1.4.1.</t>
  </si>
  <si>
    <t>Медико-соціальний та психологічний супровід ВІЛ-позитивних дорослих</t>
  </si>
  <si>
    <t>1.4.2.</t>
  </si>
  <si>
    <t>1.5.5.</t>
  </si>
  <si>
    <t>Забезпечення доступу до діагностики ТБ у ВІЛ-інфікованих пацієнтів</t>
  </si>
  <si>
    <t>1.7.1.</t>
  </si>
  <si>
    <t>Профілактика інфікування у виправних закладах</t>
  </si>
  <si>
    <t>1.7.4.</t>
  </si>
  <si>
    <t>1.7.6.</t>
  </si>
  <si>
    <t>Організація тренінгів для мультидисциплінарних команд з питань ВІЛ-інфекції Пенітенціарної Служби України</t>
  </si>
  <si>
    <t>1.8.1.</t>
  </si>
  <si>
    <t>Підтримка національної правозахисної Мережі</t>
  </si>
  <si>
    <t>2.1.3.</t>
  </si>
  <si>
    <t>2.4.2.</t>
  </si>
  <si>
    <t xml:space="preserve">Координація та управління тренінговою діяльністю на національному рівні в галузі ВІЛ/СНІД </t>
  </si>
  <si>
    <t>3.1.1.1.</t>
  </si>
  <si>
    <t>Підтримка та розбудова спроможності спільнот на національному рівні</t>
  </si>
  <si>
    <t>3.1.1.2.</t>
  </si>
  <si>
    <t>Підтримка та розбудова спроможності спільнот на регіональному рівні</t>
  </si>
  <si>
    <t>3.1.1.3.</t>
  </si>
  <si>
    <t>Підготовка, організація та проведення літніх таборів для ЛЖВ</t>
  </si>
  <si>
    <t>3.1.6.</t>
  </si>
  <si>
    <t>Розвиток молодіжного руху у сфері протидії епідемії ВІЛ/СНІДу</t>
  </si>
  <si>
    <t>3.3.2.</t>
  </si>
  <si>
    <t>Забезпечення стабільності програм по боротьбі з ВІЛ/СНІДом та інституціоналізації послуг з профілактики, догляду та підтримки</t>
  </si>
  <si>
    <t>3.3.3.</t>
  </si>
  <si>
    <t>Розвиток спроможності проведення адвокаційної діяльності на рівні громад</t>
  </si>
  <si>
    <t xml:space="preserve">ТМЦ було придбано в рамках угоди про надання гранту №____________ від ___________2012 року </t>
  </si>
  <si>
    <t>Дані наведені станом на ____________ 201__року</t>
  </si>
  <si>
    <r>
      <t>ВСЬОГО ВИТРАТ ЗА ЗВІТНИЙ ПЕРІОД (з  __________ 201__</t>
    </r>
    <r>
      <rPr>
        <b/>
        <u/>
        <sz val="10"/>
        <rFont val="Arial"/>
        <family val="2"/>
        <charset val="204"/>
      </rPr>
      <t>р.</t>
    </r>
    <r>
      <rPr>
        <b/>
        <sz val="10"/>
        <rFont val="Arial"/>
        <family val="2"/>
        <charset val="204"/>
      </rPr>
      <t xml:space="preserve"> по</t>
    </r>
    <r>
      <rPr>
        <b/>
        <u/>
        <sz val="10"/>
        <rFont val="Arial"/>
        <family val="2"/>
        <charset val="204"/>
      </rPr>
      <t xml:space="preserve"> __________________201__ р.</t>
    </r>
    <r>
      <rPr>
        <b/>
        <sz val="10"/>
        <rFont val="Arial"/>
        <family val="2"/>
        <charset val="204"/>
      </rPr>
      <t>)</t>
    </r>
  </si>
  <si>
    <r>
      <t>11). Залишок на рахунку на кінець періоду (відповідно до банківської виписки від ___________ 201__</t>
    </r>
    <r>
      <rPr>
        <u/>
        <sz val="10"/>
        <rFont val="Arial"/>
        <family val="2"/>
        <charset val="204"/>
      </rPr>
      <t>р.</t>
    </r>
    <r>
      <rPr>
        <sz val="10"/>
        <rFont val="Arial"/>
        <family val="2"/>
        <charset val="204"/>
      </rPr>
      <t>)</t>
    </r>
  </si>
  <si>
    <r>
      <t>1). Залишок на рахунку на початок періоду (відповідно до банківської виписки від _____________201__</t>
    </r>
    <r>
      <rPr>
        <u/>
        <sz val="10"/>
        <rFont val="Arial"/>
        <family val="2"/>
        <charset val="204"/>
      </rPr>
      <t xml:space="preserve"> р.</t>
    </r>
    <r>
      <rPr>
        <sz val="10"/>
        <rFont val="Arial"/>
        <family val="2"/>
        <charset val="204"/>
      </rPr>
      <t>)</t>
    </r>
  </si>
  <si>
    <t>“ __ ”_________  201__ р.</t>
  </si>
  <si>
    <t xml:space="preserve">індикатори охоплення клієнтів </t>
  </si>
  <si>
    <t xml:space="preserve">розрахунок фінансування, грн </t>
  </si>
  <si>
    <t>із них - на програмну діяльність</t>
  </si>
  <si>
    <t>із них - на програмний персонал</t>
  </si>
  <si>
    <t>із них - на адміністративну діяльність</t>
  </si>
  <si>
    <t>1 півріччя</t>
  </si>
  <si>
    <t>2 півріччя</t>
  </si>
  <si>
    <t>3 півріччя</t>
  </si>
  <si>
    <t>Залишки в касі/корпоративній картці на дату звітування з коштів проекту</t>
  </si>
  <si>
    <t xml:space="preserve">I. Оплата праці </t>
  </si>
  <si>
    <t>II. Технічна допомога</t>
  </si>
  <si>
    <t>оплата винагород консультантам за угодами цивільно-правового характеру (договір на надання консультаційних послуг);</t>
  </si>
  <si>
    <t>III. Тренінги</t>
  </si>
  <si>
    <t xml:space="preserve">всі витрати, пов’язані з проведенням семінарів, тренінгів, робочих зустрічей, фокус-груп, тощо, а саме: витрати на публікації за результатами тренінгів/семінарів, витрати на проїзд, проживання та харчування учасників заходів, канцтовари та роздаткові матеріали для заходів. </t>
  </si>
  <si>
    <t>Витрати на винагороди тренерів не входять в цю категорію, вони повинні бути включені до категорії «Технічна допомога».</t>
  </si>
  <si>
    <t>IV. Товари та обладнання для сфери охорони здоров'я</t>
  </si>
  <si>
    <t>презервативи, лубриканти, діагностичні засоби, реагенти, тести, шприци, та інші витратні матеріали, що використовуються у сфері охорони здоров’я;</t>
  </si>
  <si>
    <t>обладнання медичного призначення.</t>
  </si>
  <si>
    <t>V. Медикаменти та фармацевтична продукція</t>
  </si>
  <si>
    <t>медикаменти для лікування опортуністичних інфекцій, побічних ефектів;</t>
  </si>
  <si>
    <t>інші медикаменти.</t>
  </si>
  <si>
    <t>VI. Витрати на забезпечення закупівель та поставок</t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</si>
  <si>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Calibri"/>
        <family val="2"/>
        <charset val="204"/>
      </rPr>
      <t xml:space="preserve">транспортні витрати для доставки всіх закуплених товарів, що включають оплату винагороди агента за здійснення доставки (обладнання, витратні матеріали, товари для цільових груп та медикаменти). Транспортні витрати включаються в цю категорію, якщо можливо чітко визначити, що транспортні послуги надавались виключно для </t>
    </r>
    <r>
      <rPr>
        <i/>
        <sz val="12"/>
        <color indexed="8"/>
        <rFont val="Calibri"/>
        <family val="2"/>
        <charset val="204"/>
      </rPr>
      <t>доставки вказаних товарів</t>
    </r>
    <r>
      <rPr>
        <sz val="12"/>
        <color indexed="8"/>
        <rFont val="Calibri"/>
        <family val="2"/>
        <charset val="204"/>
      </rPr>
      <t>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</si>
  <si>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Calibri"/>
        <family val="2"/>
        <charset val="204"/>
      </rPr>
      <t>оплата послуг зі зберігання закуплених товарів;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</si>
  <si>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Calibri"/>
        <family val="2"/>
        <charset val="204"/>
      </rPr>
      <t>витрати на забезпечення контролю якості закуплених товарів;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</si>
  <si>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Calibri"/>
        <family val="2"/>
        <charset val="204"/>
      </rPr>
      <t>оплата винагороди агента за здійснення закупівель.</t>
    </r>
  </si>
  <si>
    <t>VII. Інфраструктура та обладнання</t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</si>
  <si>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Calibri"/>
        <family val="2"/>
        <charset val="204"/>
      </rPr>
      <t>витрати, пов’язані із закупівлею офісного обладнання;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</si>
  <si>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Calibri"/>
        <family val="2"/>
        <charset val="204"/>
      </rPr>
      <t>витрати, пов’язані із закупівлею меблів, комп’ютерного, аудіо, відеообладнання;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</si>
  <si>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Calibri"/>
        <family val="2"/>
        <charset val="204"/>
      </rPr>
      <t>витратні матеріали для утримання оргтехніки та офісного обладнання;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</si>
  <si>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Calibri"/>
        <family val="2"/>
        <charset val="204"/>
      </rPr>
      <t>покращення та ремонт інфраструктури закладів охорони здоров’я;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</si>
  <si>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Calibri"/>
        <family val="2"/>
        <charset val="204"/>
      </rPr>
      <t>обладнання немедичного призначення;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</si>
  <si>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Calibri"/>
        <family val="2"/>
        <charset val="204"/>
      </rPr>
      <t>програмне забезпечення та системи інформаційних технологій;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</si>
  <si>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Calibri"/>
        <family val="2"/>
        <charset val="204"/>
      </rPr>
      <t>розробка та підтримка роботи веб-сайтів.</t>
    </r>
  </si>
  <si>
    <t>VIII. Видавничі та комунікаційні витрати</t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</si>
  <si>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Calibri"/>
        <family val="2"/>
        <charset val="204"/>
      </rPr>
      <t>витрати на видавництво програмних матеріалів;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</si>
  <si>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Calibri"/>
        <family val="2"/>
        <charset val="204"/>
      </rPr>
      <t>витрати, пов’язані з проведенням інформаційних кампаній в рамках програми;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</si>
  <si>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Calibri"/>
        <family val="2"/>
        <charset val="204"/>
      </rPr>
      <t>ТВ-, радіопрограми, рекламні витрати, медіа заходи, освітні заходи, а також витрати, пов’язані з поширенням інформації в рамках програми.</t>
    </r>
  </si>
  <si>
    <t>IX. Моніторинг та оцінка</t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</si>
  <si>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Calibri"/>
        <family val="2"/>
        <charset val="204"/>
      </rPr>
      <t>збір даних, проведення досліджень та опитувань;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</si>
  <si>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Calibri"/>
        <family val="2"/>
        <charset val="204"/>
      </rPr>
      <t>забезпечення аналізу даних;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</si>
  <si>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Calibri"/>
        <family val="2"/>
        <charset val="204"/>
      </rPr>
      <t>витрати на поїздки для здійснення моніторингу та оцінки.</t>
    </r>
  </si>
  <si>
    <t>X. Товари для підтримки життєдіяльності клієнтів/цільової групи</t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</si>
  <si>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Calibri"/>
        <family val="2"/>
        <charset val="204"/>
      </rPr>
      <t>продуктові та гігієнічні набори для клієнтів проекту;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</si>
  <si>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Calibri"/>
        <family val="2"/>
        <charset val="204"/>
      </rPr>
      <t>закупівля товарів/продуктів для проведення груп самодопомоги;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</si>
  <si>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Calibri"/>
        <family val="2"/>
        <charset val="204"/>
      </rPr>
      <t>інші види матеріальної допомоги клієнтам проекту.</t>
    </r>
  </si>
  <si>
    <t>XI. Витрати на планування та адміністрування</t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</si>
  <si>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Calibri"/>
        <family val="2"/>
        <charset val="204"/>
      </rPr>
      <t>транспортні витрати, пов’язані із поточною програмною діяльністю (перевезення клієнтів, виїзди фахівців проекту на місця, розвезення пайків та ін..), окрім подібних витрат, описаних у категорії «Витрати на забезпечення закупівель та поставок»;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</si>
  <si>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Calibri"/>
        <family val="2"/>
        <charset val="204"/>
      </rPr>
      <t>витрати на здійснення відряджень, окрім подібних витрат, описаних у категорії «Моніторинг і оцінка»;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</si>
  <si>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Calibri"/>
        <family val="2"/>
        <charset val="204"/>
      </rPr>
      <t>канцтовари;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</si>
  <si>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Calibri"/>
        <family val="2"/>
        <charset val="204"/>
      </rPr>
      <t>юридичні послуги, послуги аудиторів, перекладачів, інших спеціалізованих компаній, необхідні для забезпечення планування та адміністрування проекту. Якщо подібні послуги надаються фізичними особами за угодами цивільно-правового характеру, їх необхідно включити до категорії «Технічна допомога»;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</si>
  <si>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Calibri"/>
        <family val="2"/>
        <charset val="204"/>
      </rPr>
      <t>банківські послуги (до 1% від загальної вартості проекту).</t>
    </r>
  </si>
  <si>
    <t>XII. Витрати на підтримку діяльності організації</t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</si>
  <si>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Calibri"/>
        <family val="2"/>
        <charset val="204"/>
      </rPr>
      <t>оренда офісу та комунальні послуги;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</si>
  <si>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Calibri"/>
        <family val="2"/>
        <charset val="204"/>
      </rPr>
      <t>послуги зв’язку;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</si>
  <si>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Calibri"/>
        <family val="2"/>
        <charset val="204"/>
      </rPr>
      <t>поштові витрати;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</si>
  <si>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Calibri"/>
        <family val="2"/>
        <charset val="204"/>
      </rPr>
      <t>Інтернет;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</si>
  <si>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Calibri"/>
        <family val="2"/>
        <charset val="204"/>
      </rPr>
      <t>послуги зі страхування офісного майна;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</si>
  <si>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Calibri"/>
        <family val="2"/>
        <charset val="204"/>
      </rPr>
      <t>послуги із забезпечення охорони офісу;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</si>
  <si>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Calibri"/>
        <family val="2"/>
        <charset val="204"/>
      </rPr>
      <t>господарчі товари, необхідні для функціонування організації;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</si>
  <si>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Calibri"/>
        <family val="2"/>
        <charset val="204"/>
      </rPr>
      <t>послуги із забезпечення прибирання приміщення організації.</t>
    </r>
  </si>
  <si>
    <r>
      <t xml:space="preserve">Кожна стаття бути обов’язково деталізованою, наприклад: </t>
    </r>
    <r>
      <rPr>
        <i/>
        <sz val="12"/>
        <color indexed="8"/>
        <rFont val="Calibri"/>
        <family val="2"/>
        <charset val="204"/>
      </rPr>
      <t>стаття «Транспортнування кліентів» - кілометраж х кількість періодів (день, тиждень, місяць) х кількість бензину в літрах х ціна (100 км/квартал х 3 квартали х 10 л х 5,70 грн.).</t>
    </r>
  </si>
  <si>
    <t>Бюджет укладається відповідно до статей витрат, які є необхідними для виконання програмних завдань. 
Статті витрат, в свою чергу, належать до певних категорій витрат. 
Нижче наведено детальний опис витрат, які слід відносити до тієї чи іншої категорії бюджету.</t>
  </si>
  <si>
    <r>
      <t xml:space="preserve">витрати організації на оплату праці штатних працівників організації, які є виконавцями проекту із обов’язковим зазначенням прізвища особи, яка пропонується на посаду, 
</t>
    </r>
    <r>
      <rPr>
        <sz val="12"/>
        <color indexed="10"/>
        <rFont val="Calibri"/>
        <family val="2"/>
        <charset val="204"/>
      </rPr>
      <t xml:space="preserve">Фізичні особи, яких планується залучати до виконання активностей проекту, мають бути працевлаштовані в організації, тобто бути а) штатними працівниками організації; або б) працівниками, що працюють на умовах строкового трудового договору. Сумарна середня зайнятість працівників за всіма проектами, що фінансуються за кошти Глобального Фонду (через МБФ «Міжнародний Альянс з ВІЛ/СНІД в Україні», БФ «Розвиток України», ДУ «Український центр профілактики і боротьби зі СНІДом Міністерства охорони здоров’я України» та ВБО «Всеукраїнська Мережа ЛЖВ»), </t>
    </r>
    <r>
      <rPr>
        <b/>
        <u/>
        <sz val="12"/>
        <color indexed="10"/>
        <rFont val="Calibri"/>
        <family val="2"/>
        <charset val="204"/>
      </rPr>
      <t>не може перевищувати 8 годин на день.</t>
    </r>
  </si>
  <si>
    <t>Напрям в оголошенні</t>
  </si>
  <si>
    <t>Напрям в бюджеті</t>
  </si>
  <si>
    <t>Розпорядник бюджету</t>
  </si>
  <si>
    <t>Опис</t>
  </si>
  <si>
    <t>Опис англ.</t>
  </si>
  <si>
    <t>Категорія 1С</t>
  </si>
  <si>
    <t>Категорія</t>
  </si>
  <si>
    <t>Прогноз траншів</t>
  </si>
  <si>
    <t>Транш 1</t>
  </si>
  <si>
    <t>Транш2</t>
  </si>
  <si>
    <t>Транш3</t>
  </si>
  <si>
    <t>Транш4</t>
  </si>
  <si>
    <t>Транш5</t>
  </si>
  <si>
    <t>Транш6</t>
  </si>
  <si>
    <t>Лінія бюджету</t>
  </si>
  <si>
    <t>ТВ</t>
  </si>
  <si>
    <t>трудові відносини</t>
  </si>
  <si>
    <t>ЦПВ</t>
  </si>
  <si>
    <t>цивільно- правові відносини</t>
  </si>
  <si>
    <t>Тип відносин</t>
  </si>
  <si>
    <t>4 транш</t>
  </si>
  <si>
    <t>5 транш</t>
  </si>
  <si>
    <t>6 транш</t>
  </si>
  <si>
    <t>ПІБ відповідальної особи</t>
  </si>
  <si>
    <t>шт.</t>
  </si>
  <si>
    <t>КАТЕГОРІЇ   ВИТРАТ</t>
  </si>
  <si>
    <t>1.7.2.</t>
  </si>
  <si>
    <t>1.7.2.3.</t>
  </si>
  <si>
    <t>1.7.6.4.</t>
  </si>
  <si>
    <t>од.</t>
  </si>
  <si>
    <t>кг</t>
  </si>
  <si>
    <r>
      <t>м</t>
    </r>
    <r>
      <rPr>
        <vertAlign val="superscript"/>
        <sz val="11"/>
        <color indexed="8"/>
        <rFont val="Calibri"/>
        <family val="2"/>
        <charset val="204"/>
      </rPr>
      <t>2</t>
    </r>
  </si>
  <si>
    <r>
      <t>м</t>
    </r>
    <r>
      <rPr>
        <vertAlign val="superscript"/>
        <sz val="11"/>
        <color indexed="8"/>
        <rFont val="Calibri"/>
        <family val="2"/>
        <charset val="204"/>
      </rPr>
      <t>3</t>
    </r>
  </si>
  <si>
    <t>м/п</t>
  </si>
  <si>
    <t>тонн</t>
  </si>
  <si>
    <t>комплект</t>
  </si>
  <si>
    <t>рулон</t>
  </si>
  <si>
    <t>банка</t>
  </si>
  <si>
    <t>км</t>
  </si>
  <si>
    <t>упаковка</t>
  </si>
  <si>
    <t>л</t>
  </si>
  <si>
    <t>грн.</t>
  </si>
  <si>
    <t>ПД</t>
  </si>
  <si>
    <t>Покращення якості медичних послуг для пацієнтів з туберкульозом в Донецькій області</t>
  </si>
  <si>
    <t>Кількість одиниць</t>
  </si>
  <si>
    <t>Робочий план</t>
  </si>
  <si>
    <t>X</t>
  </si>
  <si>
    <t>кв.м.</t>
  </si>
  <si>
    <t>т</t>
  </si>
  <si>
    <t>місяць</t>
  </si>
  <si>
    <t>послуга</t>
  </si>
  <si>
    <t>Благодійна організація "Благодійний фонд "Клуб "Світанок"</t>
  </si>
  <si>
    <t>Не потребує фінансування</t>
  </si>
  <si>
    <t>закупівля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</si>
</sst>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$-FC22]d\ mmmm\ yyyy&quot; р.&quot;;@"/>
    <numFmt numFmtId="167" formatCode="dd\.mm\.yy;@"/>
    <numFmt numFmtId="168" formatCode="#,##0.00_₴"/>
    <numFmt numFmtId="169" formatCode="#,##0.0"/>
    <numFmt numFmtId="170" formatCode="0.0"/>
  </numFmts>
  <fonts count="9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u/>
      <sz val="7.7"/>
      <color indexed="12"/>
      <name val="Calibri"/>
      <family val="2"/>
      <charset val="204"/>
    </font>
    <font>
      <sz val="11"/>
      <color indexed="8"/>
      <name val="Tahoma"/>
      <family val="2"/>
      <charset val="204"/>
    </font>
    <font>
      <b/>
      <sz val="11"/>
      <color indexed="8"/>
      <name val="Tahoma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9"/>
      <name val="Arial"/>
      <family val="2"/>
      <charset val="204"/>
    </font>
    <font>
      <sz val="11"/>
      <color indexed="9"/>
      <name val="Tahoma"/>
      <family val="2"/>
      <charset val="204"/>
    </font>
    <font>
      <b/>
      <sz val="12"/>
      <color indexed="9"/>
      <name val="Calibri"/>
      <family val="2"/>
      <charset val="204"/>
    </font>
    <font>
      <b/>
      <sz val="14"/>
      <color indexed="8"/>
      <name val="Tahoma"/>
      <family val="2"/>
      <charset val="204"/>
    </font>
    <font>
      <sz val="11"/>
      <name val="Calibri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9"/>
      <name val="Arial"/>
      <family val="2"/>
      <charset val="204"/>
    </font>
    <font>
      <sz val="9"/>
      <name val="Times New Roman"/>
      <family val="1"/>
      <charset val="204"/>
    </font>
    <font>
      <b/>
      <sz val="9"/>
      <color indexed="9"/>
      <name val="Arial"/>
      <family val="2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Arial"/>
      <family val="2"/>
      <charset val="204"/>
    </font>
    <font>
      <b/>
      <sz val="10"/>
      <name val="Arial Cyr"/>
      <charset val="204"/>
    </font>
    <font>
      <u/>
      <sz val="10"/>
      <color indexed="12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sz val="9"/>
      <name val="Arial"/>
      <family val="2"/>
    </font>
    <font>
      <sz val="10"/>
      <name val="Tahoma"/>
      <family val="2"/>
      <charset val="204"/>
    </font>
    <font>
      <b/>
      <sz val="11"/>
      <color indexed="9"/>
      <name val="Tahoma"/>
      <family val="2"/>
      <charset val="204"/>
    </font>
    <font>
      <sz val="11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2"/>
      <color indexed="8"/>
      <name val="Calibri"/>
      <family val="2"/>
      <charset val="204"/>
    </font>
    <font>
      <sz val="7"/>
      <color indexed="8"/>
      <name val="Times New Roman"/>
      <family val="1"/>
      <charset val="204"/>
    </font>
    <font>
      <i/>
      <sz val="12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b/>
      <u/>
      <sz val="12"/>
      <color indexed="10"/>
      <name val="Calibri"/>
      <family val="2"/>
      <charset val="204"/>
    </font>
    <font>
      <sz val="14"/>
      <name val="Tahoma"/>
      <family val="2"/>
      <charset val="204"/>
    </font>
    <font>
      <b/>
      <sz val="11"/>
      <name val="Tahoma"/>
      <family val="2"/>
      <charset val="204"/>
    </font>
    <font>
      <sz val="8"/>
      <name val="Arial"/>
      <family val="2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10"/>
      <name val="Tahoma"/>
      <family val="2"/>
      <charset val="204"/>
    </font>
    <font>
      <vertAlign val="superscript"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Symbol"/>
      <family val="1"/>
      <charset val="2"/>
    </font>
    <font>
      <b/>
      <sz val="11"/>
      <name val="Calibri"/>
      <family val="2"/>
      <charset val="204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27"/>
        <bgColor indexed="41"/>
      </patternFill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CC99FF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2" borderId="0" applyNumberFormat="0" applyBorder="0" applyAlignment="0" applyProtection="0"/>
    <xf numFmtId="0" fontId="9" fillId="0" borderId="0"/>
    <xf numFmtId="0" fontId="43" fillId="23" borderId="7" applyNumberFormat="0" applyFont="0" applyAlignment="0" applyProtection="0"/>
    <xf numFmtId="0" fontId="44" fillId="2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>
      <alignment vertical="top"/>
    </xf>
    <xf numFmtId="0" fontId="79" fillId="0" borderId="0"/>
    <xf numFmtId="0" fontId="77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9" fillId="0" borderId="0"/>
    <xf numFmtId="0" fontId="8" fillId="0" borderId="0"/>
  </cellStyleXfs>
  <cellXfs count="315">
    <xf numFmtId="0" fontId="0" fillId="0" borderId="0" xfId="0"/>
    <xf numFmtId="0" fontId="4" fillId="24" borderId="0" xfId="0" applyFont="1" applyFill="1" applyBorder="1" applyAlignment="1">
      <alignment wrapText="1"/>
    </xf>
    <xf numFmtId="0" fontId="4" fillId="24" borderId="0" xfId="0" applyFont="1" applyFill="1" applyBorder="1" applyAlignment="1">
      <alignment horizontal="center" vertical="center" wrapText="1"/>
    </xf>
    <xf numFmtId="0" fontId="0" fillId="0" borderId="0" xfId="0" applyFont="1"/>
    <xf numFmtId="0" fontId="20" fillId="26" borderId="0" xfId="52" applyFont="1" applyFill="1" applyBorder="1" applyAlignment="1" applyProtection="1">
      <protection locked="0"/>
    </xf>
    <xf numFmtId="0" fontId="19" fillId="26" borderId="0" xfId="52" applyFont="1" applyFill="1" applyBorder="1" applyAlignment="1" applyProtection="1">
      <protection locked="0"/>
    </xf>
    <xf numFmtId="0" fontId="4" fillId="26" borderId="0" xfId="0" applyFont="1" applyFill="1" applyBorder="1" applyAlignment="1">
      <alignment wrapText="1"/>
    </xf>
    <xf numFmtId="0" fontId="4" fillId="26" borderId="0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7" fillId="0" borderId="0" xfId="53" applyFont="1"/>
    <xf numFmtId="0" fontId="7" fillId="0" borderId="0" xfId="53" applyFont="1" applyFill="1" applyBorder="1"/>
    <xf numFmtId="0" fontId="8" fillId="0" borderId="0" xfId="53" applyFont="1"/>
    <xf numFmtId="49" fontId="11" fillId="27" borderId="10" xfId="53" applyNumberFormat="1" applyFont="1" applyFill="1" applyBorder="1" applyAlignment="1">
      <alignment horizontal="center" vertical="center" wrapText="1"/>
    </xf>
    <xf numFmtId="49" fontId="23" fillId="0" borderId="0" xfId="53" applyNumberFormat="1" applyFont="1" applyAlignment="1">
      <alignment vertical="center"/>
    </xf>
    <xf numFmtId="49" fontId="23" fillId="0" borderId="0" xfId="53" applyNumberFormat="1" applyFont="1" applyFill="1" applyBorder="1" applyAlignment="1">
      <alignment vertical="center"/>
    </xf>
    <xf numFmtId="49" fontId="24" fillId="28" borderId="10" xfId="53" applyNumberFormat="1" applyFont="1" applyFill="1" applyBorder="1" applyAlignment="1">
      <alignment horizontal="left" vertical="center" wrapText="1"/>
    </xf>
    <xf numFmtId="49" fontId="6" fillId="0" borderId="0" xfId="53" applyNumberFormat="1" applyFont="1" applyFill="1" applyBorder="1" applyAlignment="1">
      <alignment vertical="center"/>
    </xf>
    <xf numFmtId="49" fontId="24" fillId="28" borderId="10" xfId="53" applyNumberFormat="1" applyFont="1" applyFill="1" applyBorder="1" applyAlignment="1">
      <alignment horizontal="left" vertical="center"/>
    </xf>
    <xf numFmtId="49" fontId="25" fillId="0" borderId="0" xfId="45" applyNumberFormat="1" applyFont="1" applyBorder="1" applyAlignment="1" applyProtection="1">
      <alignment vertical="center"/>
    </xf>
    <xf numFmtId="49" fontId="11" fillId="0" borderId="0" xfId="53" applyNumberFormat="1" applyFont="1" applyBorder="1" applyAlignment="1">
      <alignment vertical="center"/>
    </xf>
    <xf numFmtId="49" fontId="23" fillId="0" borderId="0" xfId="53" applyNumberFormat="1" applyFont="1" applyBorder="1" applyAlignment="1">
      <alignment vertical="center"/>
    </xf>
    <xf numFmtId="0" fontId="11" fillId="0" borderId="0" xfId="53" applyFont="1"/>
    <xf numFmtId="49" fontId="14" fillId="0" borderId="11" xfId="53" applyNumberFormat="1" applyFont="1" applyBorder="1" applyAlignment="1">
      <alignment horizontal="center" wrapText="1"/>
    </xf>
    <xf numFmtId="0" fontId="23" fillId="0" borderId="0" xfId="53" applyFont="1" applyFill="1" applyBorder="1"/>
    <xf numFmtId="0" fontId="23" fillId="0" borderId="0" xfId="53" applyFont="1"/>
    <xf numFmtId="49" fontId="14" fillId="0" borderId="12" xfId="53" applyNumberFormat="1" applyFont="1" applyBorder="1" applyAlignment="1">
      <alignment horizontal="center" wrapText="1"/>
    </xf>
    <xf numFmtId="0" fontId="14" fillId="0" borderId="12" xfId="53" applyFont="1" applyBorder="1" applyAlignment="1">
      <alignment horizontal="center" wrapText="1"/>
    </xf>
    <xf numFmtId="0" fontId="12" fillId="0" borderId="0" xfId="53" applyFont="1"/>
    <xf numFmtId="0" fontId="12" fillId="0" borderId="0" xfId="53" applyFont="1" applyAlignment="1">
      <alignment horizontal="center"/>
    </xf>
    <xf numFmtId="14" fontId="26" fillId="0" borderId="0" xfId="53" applyNumberFormat="1" applyFont="1" applyAlignment="1">
      <alignment horizontal="center" vertical="distributed"/>
    </xf>
    <xf numFmtId="49" fontId="26" fillId="0" borderId="0" xfId="53" applyNumberFormat="1" applyFont="1" applyAlignment="1">
      <alignment horizontal="center" vertical="distributed"/>
    </xf>
    <xf numFmtId="4" fontId="27" fillId="29" borderId="10" xfId="53" applyNumberFormat="1" applyFont="1" applyFill="1" applyBorder="1" applyAlignment="1">
      <alignment horizontal="center" wrapText="1"/>
    </xf>
    <xf numFmtId="2" fontId="12" fillId="0" borderId="0" xfId="53" applyNumberFormat="1" applyFont="1" applyAlignment="1">
      <alignment horizontal="center" vertical="distributed"/>
    </xf>
    <xf numFmtId="2" fontId="8" fillId="0" borderId="0" xfId="53" applyNumberFormat="1" applyFont="1" applyAlignment="1">
      <alignment horizontal="center" vertical="center"/>
    </xf>
    <xf numFmtId="0" fontId="8" fillId="0" borderId="0" xfId="53" applyFont="1" applyBorder="1" applyAlignment="1"/>
    <xf numFmtId="4" fontId="26" fillId="29" borderId="10" xfId="53" applyNumberFormat="1" applyFont="1" applyFill="1" applyBorder="1" applyAlignment="1">
      <alignment horizontal="center" wrapText="1"/>
    </xf>
    <xf numFmtId="0" fontId="8" fillId="0" borderId="0" xfId="53" applyFont="1" applyBorder="1"/>
    <xf numFmtId="0" fontId="28" fillId="0" borderId="0" xfId="53" applyFont="1" applyFill="1" applyBorder="1" applyAlignment="1">
      <alignment vertical="distributed"/>
    </xf>
    <xf numFmtId="14" fontId="26" fillId="0" borderId="0" xfId="53" applyNumberFormat="1" applyFont="1" applyFill="1" applyAlignment="1">
      <alignment horizontal="center" vertical="distributed"/>
    </xf>
    <xf numFmtId="49" fontId="26" fillId="0" borderId="0" xfId="53" applyNumberFormat="1" applyFont="1" applyFill="1" applyAlignment="1">
      <alignment horizontal="center" vertical="distributed"/>
    </xf>
    <xf numFmtId="4" fontId="8" fillId="0" borderId="0" xfId="53" applyNumberFormat="1" applyFont="1"/>
    <xf numFmtId="165" fontId="8" fillId="0" borderId="0" xfId="53" applyNumberFormat="1" applyFont="1"/>
    <xf numFmtId="49" fontId="8" fillId="0" borderId="0" xfId="53" applyNumberFormat="1" applyFont="1"/>
    <xf numFmtId="49" fontId="11" fillId="29" borderId="10" xfId="53" applyNumberFormat="1" applyFont="1" applyFill="1" applyBorder="1" applyAlignment="1">
      <alignment horizontal="center" vertical="center" wrapText="1"/>
    </xf>
    <xf numFmtId="4" fontId="27" fillId="27" borderId="10" xfId="53" applyNumberFormat="1" applyFont="1" applyFill="1" applyBorder="1" applyAlignment="1">
      <alignment horizontal="center" wrapText="1"/>
    </xf>
    <xf numFmtId="4" fontId="8" fillId="0" borderId="0" xfId="53" applyNumberFormat="1" applyFont="1" applyAlignment="1">
      <alignment horizontal="center" vertical="center"/>
    </xf>
    <xf numFmtId="165" fontId="29" fillId="0" borderId="0" xfId="53" quotePrefix="1" applyNumberFormat="1" applyFont="1"/>
    <xf numFmtId="4" fontId="11" fillId="0" borderId="0" xfId="53" applyNumberFormat="1" applyFont="1"/>
    <xf numFmtId="0" fontId="11" fillId="0" borderId="0" xfId="53" applyFont="1" applyAlignment="1">
      <alignment horizontal="justify"/>
    </xf>
    <xf numFmtId="0" fontId="48" fillId="0" borderId="0" xfId="53" applyFont="1"/>
    <xf numFmtId="0" fontId="49" fillId="0" borderId="0" xfId="53" applyFont="1"/>
    <xf numFmtId="0" fontId="26" fillId="0" borderId="0" xfId="53" applyFont="1"/>
    <xf numFmtId="0" fontId="8" fillId="0" borderId="13" xfId="53" applyFont="1" applyBorder="1" applyAlignment="1">
      <alignment horizontal="center" vertical="top" wrapText="1"/>
    </xf>
    <xf numFmtId="0" fontId="8" fillId="0" borderId="14" xfId="53" applyFont="1" applyBorder="1" applyAlignment="1">
      <alignment horizontal="center" vertical="top" wrapText="1"/>
    </xf>
    <xf numFmtId="0" fontId="8" fillId="30" borderId="14" xfId="53" applyFont="1" applyFill="1" applyBorder="1" applyAlignment="1">
      <alignment horizontal="center" vertical="top" wrapText="1"/>
    </xf>
    <xf numFmtId="0" fontId="8" fillId="0" borderId="15" xfId="53" applyFont="1" applyBorder="1" applyAlignment="1">
      <alignment horizontal="center" vertical="top" wrapText="1"/>
    </xf>
    <xf numFmtId="14" fontId="8" fillId="0" borderId="16" xfId="53" applyNumberFormat="1" applyFont="1" applyBorder="1" applyAlignment="1">
      <alignment horizontal="center" vertical="top" wrapText="1"/>
    </xf>
    <xf numFmtId="0" fontId="8" fillId="0" borderId="16" xfId="53" applyFont="1" applyBorder="1" applyAlignment="1">
      <alignment horizontal="center" vertical="top" wrapText="1"/>
    </xf>
    <xf numFmtId="3" fontId="8" fillId="0" borderId="16" xfId="53" applyNumberFormat="1" applyFont="1" applyBorder="1" applyAlignment="1">
      <alignment horizontal="center" vertical="top" wrapText="1"/>
    </xf>
    <xf numFmtId="4" fontId="8" fillId="0" borderId="16" xfId="53" applyNumberFormat="1" applyFont="1" applyBorder="1" applyAlignment="1">
      <alignment horizontal="center" vertical="top" wrapText="1"/>
    </xf>
    <xf numFmtId="0" fontId="8" fillId="30" borderId="16" xfId="53" applyFont="1" applyFill="1" applyBorder="1" applyAlignment="1">
      <alignment horizontal="center" vertical="top" wrapText="1"/>
    </xf>
    <xf numFmtId="0" fontId="8" fillId="29" borderId="15" xfId="53" applyFont="1" applyFill="1" applyBorder="1" applyAlignment="1">
      <alignment horizontal="center" vertical="top" wrapText="1"/>
    </xf>
    <xf numFmtId="0" fontId="8" fillId="29" borderId="16" xfId="53" applyFont="1" applyFill="1" applyBorder="1" applyAlignment="1">
      <alignment horizontal="center" vertical="top" wrapText="1"/>
    </xf>
    <xf numFmtId="2" fontId="12" fillId="29" borderId="16" xfId="53" applyNumberFormat="1" applyFont="1" applyFill="1" applyBorder="1" applyAlignment="1">
      <alignment horizontal="center" vertical="top" wrapText="1"/>
    </xf>
    <xf numFmtId="0" fontId="11" fillId="0" borderId="11" xfId="53" applyFont="1" applyBorder="1"/>
    <xf numFmtId="0" fontId="8" fillId="0" borderId="0" xfId="53" applyFont="1" applyAlignment="1">
      <alignment horizontal="left"/>
    </xf>
    <xf numFmtId="0" fontId="8" fillId="0" borderId="0" xfId="53" applyFont="1" applyAlignment="1">
      <alignment horizontal="center"/>
    </xf>
    <xf numFmtId="4" fontId="8" fillId="0" borderId="0" xfId="53" applyNumberFormat="1" applyFont="1" applyBorder="1" applyAlignment="1">
      <alignment horizontal="center"/>
    </xf>
    <xf numFmtId="4" fontId="8" fillId="0" borderId="0" xfId="53" applyNumberFormat="1" applyFont="1" applyAlignment="1">
      <alignment horizontal="center"/>
    </xf>
    <xf numFmtId="0" fontId="12" fillId="0" borderId="10" xfId="53" applyFont="1" applyBorder="1" applyAlignment="1">
      <alignment horizontal="center" vertical="center" wrapText="1"/>
    </xf>
    <xf numFmtId="0" fontId="12" fillId="26" borderId="10" xfId="53" applyFont="1" applyFill="1" applyBorder="1" applyAlignment="1">
      <alignment horizontal="center" vertical="center" wrapText="1"/>
    </xf>
    <xf numFmtId="4" fontId="12" fillId="0" borderId="10" xfId="53" applyNumberFormat="1" applyFont="1" applyBorder="1" applyAlignment="1">
      <alignment horizontal="center" vertical="center" wrapText="1"/>
    </xf>
    <xf numFmtId="49" fontId="8" fillId="26" borderId="10" xfId="53" applyNumberFormat="1" applyFont="1" applyFill="1" applyBorder="1" applyAlignment="1">
      <alignment horizontal="center" vertical="center" wrapText="1"/>
    </xf>
    <xf numFmtId="0" fontId="8" fillId="26" borderId="10" xfId="53" applyFont="1" applyFill="1" applyBorder="1" applyAlignment="1" applyProtection="1">
      <alignment horizontal="left" vertical="center" wrapText="1"/>
    </xf>
    <xf numFmtId="0" fontId="8" fillId="26" borderId="10" xfId="53" applyFont="1" applyFill="1" applyBorder="1" applyAlignment="1">
      <alignment horizontal="center" vertical="center" wrapText="1"/>
    </xf>
    <xf numFmtId="4" fontId="8" fillId="26" borderId="10" xfId="53" applyNumberFormat="1" applyFont="1" applyFill="1" applyBorder="1" applyAlignment="1">
      <alignment horizontal="center" wrapText="1"/>
    </xf>
    <xf numFmtId="0" fontId="7" fillId="26" borderId="0" xfId="53" applyFont="1" applyFill="1"/>
    <xf numFmtId="4" fontId="8" fillId="26" borderId="10" xfId="53" applyNumberFormat="1" applyFont="1" applyFill="1" applyBorder="1" applyAlignment="1">
      <alignment horizontal="center" vertical="center" wrapText="1"/>
    </xf>
    <xf numFmtId="0" fontId="7" fillId="26" borderId="0" xfId="53" applyFont="1" applyFill="1" applyAlignment="1">
      <alignment horizontal="center" vertical="center" wrapText="1"/>
    </xf>
    <xf numFmtId="4" fontId="8" fillId="26" borderId="10" xfId="53" applyNumberFormat="1" applyFont="1" applyFill="1" applyBorder="1" applyAlignment="1">
      <alignment horizontal="center" vertical="center"/>
    </xf>
    <xf numFmtId="0" fontId="7" fillId="26" borderId="0" xfId="53" applyFont="1" applyFill="1" applyAlignment="1">
      <alignment vertical="center"/>
    </xf>
    <xf numFmtId="167" fontId="8" fillId="26" borderId="10" xfId="53" applyNumberFormat="1" applyFont="1" applyFill="1" applyBorder="1" applyAlignment="1">
      <alignment horizontal="center" vertical="center" wrapText="1"/>
    </xf>
    <xf numFmtId="4" fontId="7" fillId="26" borderId="0" xfId="53" applyNumberFormat="1" applyFont="1" applyFill="1" applyAlignment="1">
      <alignment vertical="center"/>
    </xf>
    <xf numFmtId="167" fontId="12" fillId="24" borderId="17" xfId="53" applyNumberFormat="1" applyFont="1" applyFill="1" applyBorder="1" applyAlignment="1">
      <alignment horizontal="left" wrapText="1"/>
    </xf>
    <xf numFmtId="4" fontId="12" fillId="24" borderId="10" xfId="53" applyNumberFormat="1" applyFont="1" applyFill="1" applyBorder="1" applyAlignment="1">
      <alignment horizontal="center"/>
    </xf>
    <xf numFmtId="0" fontId="8" fillId="0" borderId="0" xfId="53" applyFont="1" applyFill="1"/>
    <xf numFmtId="4" fontId="12" fillId="0" borderId="11" xfId="53" applyNumberFormat="1" applyFont="1" applyBorder="1" applyAlignment="1">
      <alignment horizontal="center"/>
    </xf>
    <xf numFmtId="0" fontId="8" fillId="0" borderId="0" xfId="53" applyFont="1" applyFill="1" applyBorder="1" applyAlignment="1">
      <alignment horizontal="center" vertical="center" wrapText="1"/>
    </xf>
    <xf numFmtId="0" fontId="8" fillId="0" borderId="11" xfId="53" applyFont="1" applyBorder="1"/>
    <xf numFmtId="4" fontId="7" fillId="0" borderId="0" xfId="53" applyNumberFormat="1" applyFont="1"/>
    <xf numFmtId="0" fontId="8" fillId="0" borderId="0" xfId="53" applyFont="1" applyBorder="1" applyAlignment="1">
      <alignment horizontal="center"/>
    </xf>
    <xf numFmtId="0" fontId="7" fillId="0" borderId="0" xfId="53" applyFont="1" applyAlignment="1">
      <alignment horizontal="left"/>
    </xf>
    <xf numFmtId="0" fontId="7" fillId="0" borderId="0" xfId="53" applyFont="1" applyAlignment="1">
      <alignment horizontal="center"/>
    </xf>
    <xf numFmtId="0" fontId="23" fillId="0" borderId="0" xfId="53" applyFont="1" applyAlignment="1">
      <alignment horizontal="justify"/>
    </xf>
    <xf numFmtId="0" fontId="0" fillId="0" borderId="18" xfId="0" applyBorder="1"/>
    <xf numFmtId="0" fontId="0" fillId="0" borderId="19" xfId="0" applyBorder="1"/>
    <xf numFmtId="0" fontId="7" fillId="0" borderId="0" xfId="53" applyFont="1" applyBorder="1"/>
    <xf numFmtId="0" fontId="0" fillId="0" borderId="20" xfId="0" applyBorder="1"/>
    <xf numFmtId="0" fontId="0" fillId="0" borderId="21" xfId="0" applyBorder="1"/>
    <xf numFmtId="0" fontId="9" fillId="0" borderId="0" xfId="54"/>
    <xf numFmtId="0" fontId="8" fillId="0" borderId="0" xfId="54" applyFont="1" applyBorder="1"/>
    <xf numFmtId="0" fontId="9" fillId="0" borderId="0" xfId="54" applyBorder="1"/>
    <xf numFmtId="4" fontId="27" fillId="0" borderId="10" xfId="54" applyNumberFormat="1" applyFont="1" applyBorder="1" applyAlignment="1">
      <alignment horizontal="center" vertical="center" wrapText="1"/>
    </xf>
    <xf numFmtId="1" fontId="27" fillId="31" borderId="10" xfId="54" applyNumberFormat="1" applyFont="1" applyFill="1" applyBorder="1" applyAlignment="1">
      <alignment horizontal="center"/>
    </xf>
    <xf numFmtId="1" fontId="27" fillId="31" borderId="10" xfId="54" applyNumberFormat="1" applyFont="1" applyFill="1" applyBorder="1" applyAlignment="1">
      <alignment horizontal="center" wrapText="1"/>
    </xf>
    <xf numFmtId="0" fontId="8" fillId="0" borderId="10" xfId="54" applyFont="1" applyBorder="1"/>
    <xf numFmtId="0" fontId="8" fillId="0" borderId="10" xfId="54" applyFont="1" applyBorder="1" applyAlignment="1">
      <alignment wrapText="1"/>
    </xf>
    <xf numFmtId="4" fontId="8" fillId="0" borderId="10" xfId="54" applyNumberFormat="1" applyFont="1" applyBorder="1"/>
    <xf numFmtId="0" fontId="12" fillId="29" borderId="10" xfId="54" applyFont="1" applyFill="1" applyBorder="1"/>
    <xf numFmtId="0" fontId="12" fillId="29" borderId="10" xfId="54" applyFont="1" applyFill="1" applyBorder="1" applyAlignment="1">
      <alignment wrapText="1"/>
    </xf>
    <xf numFmtId="4" fontId="12" fillId="29" borderId="10" xfId="54" applyNumberFormat="1" applyFont="1" applyFill="1" applyBorder="1"/>
    <xf numFmtId="0" fontId="51" fillId="0" borderId="0" xfId="54" applyFont="1" applyBorder="1"/>
    <xf numFmtId="0" fontId="51" fillId="0" borderId="0" xfId="54" applyFont="1"/>
    <xf numFmtId="0" fontId="9" fillId="0" borderId="22" xfId="54" applyBorder="1"/>
    <xf numFmtId="0" fontId="9" fillId="0" borderId="23" xfId="54" applyBorder="1"/>
    <xf numFmtId="0" fontId="9" fillId="0" borderId="10" xfId="54" applyBorder="1"/>
    <xf numFmtId="0" fontId="9" fillId="0" borderId="24" xfId="54" applyBorder="1"/>
    <xf numFmtId="1" fontId="9" fillId="0" borderId="0" xfId="54" applyNumberFormat="1" applyBorder="1" applyAlignment="1">
      <alignment horizontal="center"/>
    </xf>
    <xf numFmtId="1" fontId="9" fillId="0" borderId="0" xfId="54" applyNumberFormat="1" applyAlignment="1">
      <alignment horizontal="center"/>
    </xf>
    <xf numFmtId="0" fontId="0" fillId="0" borderId="18" xfId="0" pivotButton="1" applyBorder="1"/>
    <xf numFmtId="0" fontId="8" fillId="0" borderId="11" xfId="53" applyFont="1" applyBorder="1" applyAlignment="1">
      <alignment horizontal="right"/>
    </xf>
    <xf numFmtId="0" fontId="26" fillId="0" borderId="11" xfId="53" applyFont="1" applyBorder="1" applyAlignment="1">
      <alignment horizontal="right"/>
    </xf>
    <xf numFmtId="0" fontId="11" fillId="0" borderId="11" xfId="53" applyFont="1" applyBorder="1" applyAlignment="1">
      <alignment horizontal="right"/>
    </xf>
    <xf numFmtId="0" fontId="11" fillId="0" borderId="11" xfId="53" applyNumberFormat="1" applyFont="1" applyBorder="1" applyAlignment="1">
      <alignment horizontal="right"/>
    </xf>
    <xf numFmtId="0" fontId="8" fillId="0" borderId="11" xfId="54" applyFont="1" applyBorder="1" applyAlignment="1">
      <alignment horizontal="right"/>
    </xf>
    <xf numFmtId="0" fontId="0" fillId="0" borderId="25" xfId="0" applyBorder="1"/>
    <xf numFmtId="0" fontId="8" fillId="26" borderId="10" xfId="54" applyFont="1" applyFill="1" applyBorder="1" applyAlignment="1">
      <alignment wrapText="1"/>
    </xf>
    <xf numFmtId="2" fontId="8" fillId="0" borderId="16" xfId="53" applyNumberFormat="1" applyFont="1" applyBorder="1" applyAlignment="1">
      <alignment horizontal="center" vertical="top" wrapText="1"/>
    </xf>
    <xf numFmtId="0" fontId="53" fillId="0" borderId="10" xfId="0" applyFont="1" applyFill="1" applyBorder="1" applyAlignment="1" applyProtection="1">
      <alignment horizontal="center" vertical="center" wrapText="1"/>
      <protection locked="0"/>
    </xf>
    <xf numFmtId="4" fontId="0" fillId="0" borderId="25" xfId="0" applyNumberFormat="1" applyBorder="1"/>
    <xf numFmtId="4" fontId="0" fillId="0" borderId="26" xfId="0" applyNumberFormat="1" applyBorder="1"/>
    <xf numFmtId="0" fontId="8" fillId="0" borderId="27" xfId="53" applyFont="1" applyBorder="1"/>
    <xf numFmtId="4" fontId="8" fillId="0" borderId="27" xfId="53" applyNumberFormat="1" applyFont="1" applyBorder="1" applyAlignment="1">
      <alignment horizontal="center" vertical="center"/>
    </xf>
    <xf numFmtId="165" fontId="29" fillId="0" borderId="27" xfId="53" quotePrefix="1" applyNumberFormat="1" applyFont="1" applyBorder="1"/>
    <xf numFmtId="0" fontId="7" fillId="0" borderId="27" xfId="53" applyFont="1" applyBorder="1"/>
    <xf numFmtId="0" fontId="7" fillId="0" borderId="27" xfId="53" applyFont="1" applyFill="1" applyBorder="1"/>
    <xf numFmtId="0" fontId="54" fillId="32" borderId="28" xfId="49" applyFont="1" applyFill="1" applyBorder="1" applyAlignment="1">
      <alignment horizontal="center" vertical="center" wrapText="1"/>
    </xf>
    <xf numFmtId="0" fontId="55" fillId="32" borderId="29" xfId="49" applyFont="1" applyFill="1" applyBorder="1" applyAlignment="1">
      <alignment horizontal="center" vertical="center" wrapText="1"/>
    </xf>
    <xf numFmtId="0" fontId="56" fillId="24" borderId="0" xfId="49" applyFont="1" applyFill="1" applyBorder="1" applyAlignment="1">
      <alignment wrapText="1"/>
    </xf>
    <xf numFmtId="0" fontId="54" fillId="32" borderId="30" xfId="49" applyFont="1" applyFill="1" applyBorder="1" applyAlignment="1">
      <alignment horizontal="center" vertical="center" wrapText="1"/>
    </xf>
    <xf numFmtId="0" fontId="55" fillId="32" borderId="30" xfId="49" applyFont="1" applyFill="1" applyBorder="1" applyAlignment="1">
      <alignment horizontal="center" vertical="center" textRotation="90" wrapText="1"/>
    </xf>
    <xf numFmtId="0" fontId="55" fillId="26" borderId="29" xfId="49" applyFont="1" applyFill="1" applyBorder="1" applyAlignment="1">
      <alignment horizontal="left" vertical="center" wrapText="1"/>
    </xf>
    <xf numFmtId="2" fontId="55" fillId="33" borderId="29" xfId="49" applyNumberFormat="1" applyFont="1" applyFill="1" applyBorder="1" applyAlignment="1">
      <alignment vertical="center" wrapText="1"/>
    </xf>
    <xf numFmtId="4" fontId="55" fillId="26" borderId="29" xfId="49" applyNumberFormat="1" applyFont="1" applyFill="1" applyBorder="1" applyAlignment="1">
      <alignment vertical="center" wrapText="1"/>
    </xf>
    <xf numFmtId="4" fontId="55" fillId="32" borderId="29" xfId="49" applyNumberFormat="1" applyFont="1" applyFill="1" applyBorder="1" applyAlignment="1">
      <alignment vertical="center" wrapText="1"/>
    </xf>
    <xf numFmtId="0" fontId="57" fillId="32" borderId="29" xfId="49" applyFont="1" applyFill="1" applyBorder="1" applyAlignment="1">
      <alignment vertical="center" wrapText="1"/>
    </xf>
    <xf numFmtId="0" fontId="57" fillId="26" borderId="29" xfId="49" applyFont="1" applyFill="1" applyBorder="1" applyAlignment="1">
      <alignment vertical="center" wrapText="1"/>
    </xf>
    <xf numFmtId="0" fontId="57" fillId="33" borderId="29" xfId="49" applyFont="1" applyFill="1" applyBorder="1" applyAlignment="1">
      <alignment vertical="center" wrapText="1"/>
    </xf>
    <xf numFmtId="4" fontId="57" fillId="32" borderId="29" xfId="49" applyNumberFormat="1" applyFont="1" applyFill="1" applyBorder="1" applyAlignment="1">
      <alignment vertical="center" wrapText="1"/>
    </xf>
    <xf numFmtId="0" fontId="30" fillId="0" borderId="0" xfId="49" applyFont="1"/>
    <xf numFmtId="0" fontId="31" fillId="0" borderId="0" xfId="49" applyFont="1"/>
    <xf numFmtId="9" fontId="79" fillId="0" borderId="0" xfId="49" applyNumberFormat="1"/>
    <xf numFmtId="0" fontId="58" fillId="0" borderId="0" xfId="53" applyFont="1"/>
    <xf numFmtId="0" fontId="79" fillId="0" borderId="0" xfId="49"/>
    <xf numFmtId="0" fontId="58" fillId="0" borderId="0" xfId="53" applyFont="1" applyAlignment="1">
      <alignment horizontal="justify"/>
    </xf>
    <xf numFmtId="0" fontId="18" fillId="38" borderId="30" xfId="49" applyFont="1" applyFill="1" applyBorder="1" applyAlignment="1">
      <alignment horizontal="left" vertical="center" wrapText="1"/>
    </xf>
    <xf numFmtId="168" fontId="55" fillId="26" borderId="29" xfId="49" applyNumberFormat="1" applyFont="1" applyFill="1" applyBorder="1" applyAlignment="1">
      <alignment vertical="center" wrapText="1"/>
    </xf>
    <xf numFmtId="0" fontId="81" fillId="24" borderId="0" xfId="0" applyFont="1" applyFill="1" applyBorder="1" applyAlignment="1">
      <alignment wrapText="1"/>
    </xf>
    <xf numFmtId="0" fontId="78" fillId="0" borderId="0" xfId="0" applyFont="1"/>
    <xf numFmtId="0" fontId="82" fillId="24" borderId="0" xfId="0" applyFont="1" applyFill="1" applyBorder="1" applyAlignment="1">
      <alignment horizontal="left" vertical="center" wrapText="1"/>
    </xf>
    <xf numFmtId="0" fontId="83" fillId="39" borderId="10" xfId="0" applyFont="1" applyFill="1" applyBorder="1" applyAlignment="1">
      <alignment horizontal="center" vertical="center" textRotation="90" wrapText="1"/>
    </xf>
    <xf numFmtId="0" fontId="84" fillId="39" borderId="23" xfId="0" applyFont="1" applyFill="1" applyBorder="1" applyAlignment="1">
      <alignment horizontal="center" vertical="center" textRotation="90" wrapText="1"/>
    </xf>
    <xf numFmtId="0" fontId="85" fillId="39" borderId="10" xfId="0" applyFont="1" applyFill="1" applyBorder="1" applyAlignment="1">
      <alignment vertical="center" wrapText="1"/>
    </xf>
    <xf numFmtId="0" fontId="85" fillId="39" borderId="23" xfId="0" applyFont="1" applyFill="1" applyBorder="1" applyAlignment="1">
      <alignment vertical="center" wrapText="1"/>
    </xf>
    <xf numFmtId="0" fontId="85" fillId="39" borderId="12" xfId="0" applyFont="1" applyFill="1" applyBorder="1" applyAlignment="1">
      <alignment vertical="center" wrapText="1"/>
    </xf>
    <xf numFmtId="0" fontId="59" fillId="40" borderId="10" xfId="0" applyFont="1" applyFill="1" applyBorder="1" applyAlignment="1">
      <alignment horizontal="center" wrapText="1"/>
    </xf>
    <xf numFmtId="0" fontId="59" fillId="40" borderId="10" xfId="0" applyFont="1" applyFill="1" applyBorder="1" applyAlignment="1">
      <alignment horizontal="left" wrapText="1"/>
    </xf>
    <xf numFmtId="0" fontId="8" fillId="0" borderId="0" xfId="53" applyFont="1" applyAlignment="1">
      <alignment horizontal="center" vertical="distributed"/>
    </xf>
    <xf numFmtId="4" fontId="15" fillId="25" borderId="10" xfId="0" applyNumberFormat="1" applyFont="1" applyFill="1" applyBorder="1" applyAlignment="1">
      <alignment horizontal="right" vertical="center" wrapText="1"/>
    </xf>
    <xf numFmtId="0" fontId="62" fillId="35" borderId="26" xfId="0" applyFont="1" applyFill="1" applyBorder="1" applyAlignment="1">
      <alignment horizontal="left"/>
    </xf>
    <xf numFmtId="0" fontId="62" fillId="36" borderId="26" xfId="0" applyFont="1" applyFill="1" applyBorder="1"/>
    <xf numFmtId="0" fontId="63" fillId="36" borderId="26" xfId="0" applyFont="1" applyFill="1" applyBorder="1" applyAlignment="1">
      <alignment horizontal="left"/>
    </xf>
    <xf numFmtId="0" fontId="63" fillId="35" borderId="26" xfId="0" applyFont="1" applyFill="1" applyBorder="1"/>
    <xf numFmtId="0" fontId="18" fillId="32" borderId="30" xfId="49" applyFont="1" applyFill="1" applyBorder="1" applyAlignment="1">
      <alignment horizontal="center" vertical="center" wrapText="1"/>
    </xf>
    <xf numFmtId="2" fontId="83" fillId="40" borderId="10" xfId="0" applyNumberFormat="1" applyFont="1" applyFill="1" applyBorder="1" applyAlignment="1" applyProtection="1">
      <alignment vertical="center" wrapText="1"/>
      <protection locked="0"/>
    </xf>
    <xf numFmtId="3" fontId="83" fillId="41" borderId="10" xfId="0" applyNumberFormat="1" applyFont="1" applyFill="1" applyBorder="1" applyAlignment="1" applyProtection="1">
      <alignment horizontal="center" vertical="center" wrapText="1"/>
    </xf>
    <xf numFmtId="3" fontId="83" fillId="40" borderId="10" xfId="0" applyNumberFormat="1" applyFont="1" applyFill="1" applyBorder="1" applyAlignment="1" applyProtection="1">
      <alignment horizontal="center" vertical="center" wrapText="1"/>
    </xf>
    <xf numFmtId="0" fontId="85" fillId="39" borderId="12" xfId="0" applyFont="1" applyFill="1" applyBorder="1" applyAlignment="1" applyProtection="1">
      <alignment vertical="center" wrapText="1"/>
    </xf>
    <xf numFmtId="3" fontId="85" fillId="39" borderId="17" xfId="0" applyNumberFormat="1" applyFont="1" applyFill="1" applyBorder="1" applyAlignment="1" applyProtection="1">
      <alignment horizontal="center" vertical="center" wrapText="1"/>
    </xf>
    <xf numFmtId="0" fontId="86" fillId="0" borderId="0" xfId="0" applyFont="1" applyAlignment="1">
      <alignment horizontal="justify" vertical="center"/>
    </xf>
    <xf numFmtId="0" fontId="87" fillId="0" borderId="0" xfId="0" applyFont="1" applyAlignment="1">
      <alignment horizontal="justify" vertical="center"/>
    </xf>
    <xf numFmtId="0" fontId="88" fillId="0" borderId="0" xfId="0" applyFont="1" applyAlignment="1">
      <alignment horizontal="justify" vertical="center"/>
    </xf>
    <xf numFmtId="0" fontId="87" fillId="0" borderId="0" xfId="0" applyFont="1" applyAlignment="1">
      <alignment horizontal="center" vertical="center"/>
    </xf>
    <xf numFmtId="0" fontId="86" fillId="0" borderId="0" xfId="0" applyFont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69" fillId="26" borderId="0" xfId="52" applyFont="1" applyFill="1" applyBorder="1" applyAlignment="1" applyProtection="1">
      <protection locked="0"/>
    </xf>
    <xf numFmtId="0" fontId="69" fillId="26" borderId="0" xfId="52" applyFont="1" applyFill="1" applyBorder="1" applyAlignment="1" applyProtection="1">
      <alignment horizontal="left"/>
      <protection locked="0"/>
    </xf>
    <xf numFmtId="0" fontId="4" fillId="26" borderId="0" xfId="0" applyNumberFormat="1" applyFont="1" applyFill="1" applyBorder="1" applyAlignment="1">
      <alignment horizontal="center" vertical="center" wrapText="1"/>
    </xf>
    <xf numFmtId="0" fontId="4" fillId="24" borderId="0" xfId="0" applyNumberFormat="1" applyFont="1" applyFill="1" applyBorder="1" applyAlignment="1">
      <alignment horizontal="center" vertical="center" wrapText="1"/>
    </xf>
    <xf numFmtId="0" fontId="21" fillId="38" borderId="0" xfId="0" applyFont="1" applyFill="1" applyBorder="1" applyAlignment="1">
      <alignment wrapText="1"/>
    </xf>
    <xf numFmtId="0" fontId="77" fillId="0" borderId="10" xfId="50" applyBorder="1" applyAlignment="1">
      <alignment horizontal="center" wrapText="1"/>
    </xf>
    <xf numFmtId="0" fontId="77" fillId="0" borderId="0" xfId="50"/>
    <xf numFmtId="49" fontId="71" fillId="0" borderId="10" xfId="50" applyNumberFormat="1" applyFont="1" applyFill="1" applyBorder="1" applyAlignment="1" applyProtection="1">
      <alignment horizontal="left" vertical="center" wrapText="1" shrinkToFit="1"/>
      <protection locked="0"/>
    </xf>
    <xf numFmtId="0" fontId="71" fillId="0" borderId="10" xfId="50" applyNumberFormat="1" applyFont="1" applyFill="1" applyBorder="1" applyAlignment="1" applyProtection="1">
      <alignment horizontal="left" vertical="center" wrapText="1" shrinkToFit="1"/>
      <protection locked="0"/>
    </xf>
    <xf numFmtId="49" fontId="71" fillId="0" borderId="10" xfId="50" applyNumberFormat="1" applyFont="1" applyFill="1" applyBorder="1" applyAlignment="1" applyProtection="1">
      <alignment horizontal="left" vertical="center" wrapText="1"/>
      <protection locked="0"/>
    </xf>
    <xf numFmtId="49" fontId="71" fillId="0" borderId="31" xfId="50" applyNumberFormat="1" applyFont="1" applyFill="1" applyBorder="1" applyAlignment="1" applyProtection="1">
      <alignment horizontal="left" vertical="center" wrapText="1" shrinkToFit="1"/>
      <protection locked="0"/>
    </xf>
    <xf numFmtId="0" fontId="71" fillId="0" borderId="31" xfId="50" applyNumberFormat="1" applyFont="1" applyFill="1" applyBorder="1" applyAlignment="1" applyProtection="1">
      <alignment horizontal="left" vertical="center" wrapText="1" shrinkToFit="1"/>
      <protection locked="0"/>
    </xf>
    <xf numFmtId="49" fontId="71" fillId="0" borderId="31" xfId="50" applyNumberFormat="1" applyFont="1" applyFill="1" applyBorder="1" applyAlignment="1" applyProtection="1">
      <alignment horizontal="left" vertical="center" wrapText="1"/>
      <protection locked="0"/>
    </xf>
    <xf numFmtId="49" fontId="71" fillId="0" borderId="32" xfId="50" applyNumberFormat="1" applyFont="1" applyFill="1" applyBorder="1" applyAlignment="1" applyProtection="1">
      <alignment horizontal="left" vertical="center" wrapText="1" shrinkToFit="1"/>
      <protection locked="0"/>
    </xf>
    <xf numFmtId="0" fontId="71" fillId="0" borderId="32" xfId="50" applyNumberFormat="1" applyFont="1" applyFill="1" applyBorder="1" applyAlignment="1" applyProtection="1">
      <alignment horizontal="left" vertical="center" wrapText="1" shrinkToFit="1"/>
      <protection locked="0"/>
    </xf>
    <xf numFmtId="49" fontId="71" fillId="0" borderId="32" xfId="5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38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50" applyFont="1"/>
    <xf numFmtId="4" fontId="55" fillId="26" borderId="29" xfId="49" applyNumberFormat="1" applyFont="1" applyFill="1" applyBorder="1"/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38" borderId="10" xfId="0" applyFont="1" applyFill="1" applyBorder="1" applyAlignment="1" applyProtection="1">
      <alignment horizontal="left" vertical="top" wrapText="1"/>
      <protection locked="0"/>
    </xf>
    <xf numFmtId="0" fontId="5" fillId="38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61" fillId="0" borderId="10" xfId="55" applyFont="1" applyBorder="1" applyAlignment="1" applyProtection="1">
      <alignment horizontal="left" vertical="top" wrapText="1"/>
      <protection locked="0"/>
    </xf>
    <xf numFmtId="0" fontId="70" fillId="0" borderId="10" xfId="55" applyFont="1" applyBorder="1" applyAlignment="1" applyProtection="1">
      <alignment horizontal="left" vertical="top" wrapText="1"/>
      <protection locked="0"/>
    </xf>
    <xf numFmtId="0" fontId="73" fillId="24" borderId="0" xfId="0" applyFont="1" applyFill="1" applyBorder="1" applyAlignment="1">
      <alignment wrapText="1"/>
    </xf>
    <xf numFmtId="4" fontId="15" fillId="25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26" borderId="0" xfId="0" applyFont="1" applyFill="1" applyBorder="1" applyAlignment="1" applyProtection="1">
      <alignment horizontal="center" vertical="center" wrapText="1"/>
      <protection locked="0"/>
    </xf>
    <xf numFmtId="0" fontId="4" fillId="26" borderId="0" xfId="0" applyFont="1" applyFill="1" applyBorder="1" applyAlignment="1" applyProtection="1">
      <alignment wrapText="1"/>
      <protection locked="0"/>
    </xf>
    <xf numFmtId="0" fontId="17" fillId="26" borderId="0" xfId="0" applyFont="1" applyFill="1" applyBorder="1" applyAlignment="1" applyProtection="1">
      <alignment wrapText="1"/>
      <protection locked="0"/>
    </xf>
    <xf numFmtId="0" fontId="4" fillId="26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26" borderId="0" xfId="0" applyNumberFormat="1" applyFont="1" applyFill="1" applyBorder="1" applyAlignment="1" applyProtection="1">
      <alignment wrapText="1"/>
      <protection locked="0"/>
    </xf>
    <xf numFmtId="0" fontId="4" fillId="24" borderId="0" xfId="0" applyFont="1" applyFill="1" applyBorder="1" applyAlignment="1" applyProtection="1">
      <alignment wrapText="1"/>
      <protection locked="0"/>
    </xf>
    <xf numFmtId="0" fontId="69" fillId="26" borderId="0" xfId="37" applyFont="1" applyFill="1" applyBorder="1" applyAlignment="1" applyProtection="1">
      <alignment horizontal="left" vertical="center"/>
      <protection locked="0"/>
    </xf>
    <xf numFmtId="0" fontId="69" fillId="26" borderId="0" xfId="52" applyFont="1" applyFill="1" applyBorder="1" applyProtection="1">
      <protection locked="0"/>
    </xf>
    <xf numFmtId="0" fontId="60" fillId="25" borderId="10" xfId="0" applyFont="1" applyFill="1" applyBorder="1" applyAlignment="1" applyProtection="1">
      <alignment horizontal="left" vertical="center" wrapText="1"/>
      <protection locked="0"/>
    </xf>
    <xf numFmtId="0" fontId="15" fillId="25" borderId="10" xfId="0" applyFont="1" applyFill="1" applyBorder="1" applyAlignment="1" applyProtection="1">
      <alignment vertical="top" wrapText="1"/>
      <protection locked="0"/>
    </xf>
    <xf numFmtId="0" fontId="15" fillId="25" borderId="10" xfId="0" applyFont="1" applyFill="1" applyBorder="1" applyAlignment="1" applyProtection="1">
      <alignment horizontal="center" vertical="center" wrapText="1"/>
      <protection locked="0"/>
    </xf>
    <xf numFmtId="0" fontId="15" fillId="25" borderId="10" xfId="0" applyFont="1" applyFill="1" applyBorder="1" applyAlignment="1" applyProtection="1">
      <alignment vertical="center" wrapText="1"/>
      <protection locked="0"/>
    </xf>
    <xf numFmtId="0" fontId="15" fillId="25" borderId="10" xfId="0" applyNumberFormat="1" applyFont="1" applyFill="1" applyBorder="1" applyAlignment="1" applyProtection="1">
      <alignment vertical="center" wrapText="1"/>
      <protection locked="0"/>
    </xf>
    <xf numFmtId="0" fontId="15" fillId="42" borderId="10" xfId="0" applyFont="1" applyFill="1" applyBorder="1" applyAlignment="1">
      <alignment horizontal="center" vertical="center" wrapText="1"/>
    </xf>
    <xf numFmtId="4" fontId="60" fillId="25" borderId="10" xfId="0" applyNumberFormat="1" applyFont="1" applyFill="1" applyBorder="1" applyAlignment="1">
      <alignment vertical="center" wrapText="1"/>
    </xf>
    <xf numFmtId="0" fontId="5" fillId="26" borderId="0" xfId="0" applyFont="1" applyFill="1" applyBorder="1" applyAlignment="1">
      <alignment horizontal="center" vertical="center" wrapText="1"/>
    </xf>
    <xf numFmtId="0" fontId="5" fillId="26" borderId="0" xfId="0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>
      <alignment horizontal="center" vertical="center" wrapText="1"/>
    </xf>
    <xf numFmtId="4" fontId="70" fillId="42" borderId="10" xfId="0" applyNumberFormat="1" applyFont="1" applyFill="1" applyBorder="1" applyAlignment="1" applyProtection="1">
      <alignment horizontal="right" vertical="center" wrapText="1"/>
      <protection locked="0"/>
    </xf>
    <xf numFmtId="4" fontId="61" fillId="26" borderId="0" xfId="0" applyNumberFormat="1" applyFont="1" applyFill="1" applyBorder="1" applyAlignment="1" applyProtection="1">
      <alignment wrapText="1"/>
      <protection locked="0"/>
    </xf>
    <xf numFmtId="0" fontId="61" fillId="26" borderId="0" xfId="0" applyFont="1" applyFill="1" applyBorder="1" applyAlignment="1">
      <alignment wrapText="1"/>
    </xf>
    <xf numFmtId="0" fontId="61" fillId="24" borderId="0" xfId="0" applyFont="1" applyFill="1" applyBorder="1" applyAlignment="1">
      <alignment wrapText="1"/>
    </xf>
    <xf numFmtId="169" fontId="70" fillId="43" borderId="10" xfId="0" applyNumberFormat="1" applyFont="1" applyFill="1" applyBorder="1" applyAlignment="1" applyProtection="1">
      <alignment horizontal="center" vertical="center" wrapText="1"/>
    </xf>
    <xf numFmtId="0" fontId="72" fillId="25" borderId="33" xfId="0" applyFont="1" applyFill="1" applyBorder="1" applyAlignment="1" applyProtection="1">
      <alignment horizontal="center" vertical="center" wrapText="1"/>
    </xf>
    <xf numFmtId="0" fontId="80" fillId="34" borderId="34" xfId="0" applyFont="1" applyFill="1" applyBorder="1" applyAlignment="1" applyProtection="1">
      <alignment wrapText="1"/>
    </xf>
    <xf numFmtId="0" fontId="72" fillId="43" borderId="33" xfId="0" applyFont="1" applyFill="1" applyBorder="1" applyAlignment="1" applyProtection="1">
      <alignment horizontal="center" vertical="center" wrapText="1"/>
    </xf>
    <xf numFmtId="0" fontId="74" fillId="25" borderId="35" xfId="0" applyFont="1" applyFill="1" applyBorder="1" applyAlignment="1" applyProtection="1">
      <alignment horizontal="center" vertical="center" wrapText="1"/>
    </xf>
    <xf numFmtId="0" fontId="72" fillId="34" borderId="24" xfId="0" applyFont="1" applyFill="1" applyBorder="1" applyAlignment="1" applyProtection="1">
      <alignment horizontal="center" vertical="center" wrapText="1"/>
    </xf>
    <xf numFmtId="0" fontId="72" fillId="34" borderId="35" xfId="0" applyFont="1" applyFill="1" applyBorder="1" applyAlignment="1" applyProtection="1">
      <alignment horizontal="center" vertical="center" wrapText="1"/>
    </xf>
    <xf numFmtId="0" fontId="72" fillId="34" borderId="10" xfId="0" applyNumberFormat="1" applyFont="1" applyFill="1" applyBorder="1" applyAlignment="1" applyProtection="1">
      <alignment horizontal="center" vertical="center" wrapText="1"/>
    </xf>
    <xf numFmtId="0" fontId="75" fillId="43" borderId="10" xfId="0" applyFont="1" applyFill="1" applyBorder="1" applyAlignment="1" applyProtection="1">
      <alignment horizontal="center" vertical="center" wrapText="1"/>
    </xf>
    <xf numFmtId="0" fontId="73" fillId="0" borderId="10" xfId="0" applyFont="1" applyFill="1" applyBorder="1" applyAlignment="1" applyProtection="1">
      <alignment horizontal="center" vertical="center" wrapText="1"/>
    </xf>
    <xf numFmtId="4" fontId="70" fillId="43" borderId="10" xfId="0" applyNumberFormat="1" applyFont="1" applyFill="1" applyBorder="1" applyAlignment="1" applyProtection="1">
      <alignment horizontal="right" vertical="center" wrapText="1"/>
    </xf>
    <xf numFmtId="17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2" fillId="34" borderId="10" xfId="0" applyFont="1" applyFill="1" applyBorder="1" applyAlignment="1" applyProtection="1">
      <alignment horizontal="center" vertical="center" wrapText="1"/>
    </xf>
    <xf numFmtId="0" fontId="16" fillId="37" borderId="0" xfId="0" applyFont="1" applyFill="1" applyBorder="1" applyAlignment="1">
      <alignment horizontal="left" vertical="center"/>
    </xf>
    <xf numFmtId="3" fontId="70" fillId="43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15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73" fillId="0" borderId="24" xfId="0" applyFont="1" applyFill="1" applyBorder="1" applyAlignment="1" applyProtection="1">
      <alignment horizontal="center" vertical="center" wrapText="1"/>
    </xf>
    <xf numFmtId="4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0" applyFont="1" applyFill="1" applyBorder="1" applyAlignment="1" applyProtection="1">
      <alignment horizontal="center" vertical="center" wrapText="1"/>
      <protection locked="0"/>
    </xf>
    <xf numFmtId="0" fontId="72" fillId="34" borderId="22" xfId="0" applyFont="1" applyFill="1" applyBorder="1" applyAlignment="1" applyProtection="1">
      <alignment horizontal="center" vertical="center" wrapText="1"/>
    </xf>
    <xf numFmtId="0" fontId="72" fillId="34" borderId="11" xfId="0" applyFont="1" applyFill="1" applyBorder="1" applyAlignment="1" applyProtection="1">
      <alignment horizontal="center" vertical="center" wrapText="1"/>
    </xf>
    <xf numFmtId="0" fontId="72" fillId="34" borderId="23" xfId="0" applyFont="1" applyFill="1" applyBorder="1" applyAlignment="1" applyProtection="1">
      <alignment horizontal="center" vertical="center" wrapText="1"/>
    </xf>
    <xf numFmtId="0" fontId="72" fillId="34" borderId="12" xfId="0" applyFont="1" applyFill="1" applyBorder="1" applyAlignment="1" applyProtection="1">
      <alignment horizontal="center" vertical="center" wrapText="1"/>
    </xf>
    <xf numFmtId="0" fontId="72" fillId="34" borderId="17" xfId="0" applyFont="1" applyFill="1" applyBorder="1" applyAlignment="1" applyProtection="1">
      <alignment horizontal="center" vertical="center" wrapText="1"/>
    </xf>
    <xf numFmtId="0" fontId="19" fillId="26" borderId="0" xfId="37" applyFont="1" applyFill="1" applyBorder="1" applyAlignment="1" applyProtection="1">
      <alignment horizontal="left" vertical="center" wrapText="1"/>
      <protection locked="0"/>
    </xf>
    <xf numFmtId="0" fontId="19" fillId="26" borderId="0" xfId="52" applyFont="1" applyFill="1" applyBorder="1" applyAlignment="1" applyProtection="1">
      <alignment vertical="center"/>
      <protection locked="0"/>
    </xf>
    <xf numFmtId="0" fontId="16" fillId="37" borderId="0" xfId="0" applyFont="1" applyFill="1" applyBorder="1" applyAlignment="1">
      <alignment horizontal="left" vertical="center"/>
    </xf>
    <xf numFmtId="0" fontId="16" fillId="37" borderId="0" xfId="0" applyFont="1" applyFill="1" applyBorder="1" applyAlignment="1">
      <alignment horizontal="left" vertical="center" wrapText="1"/>
    </xf>
    <xf numFmtId="0" fontId="72" fillId="34" borderId="10" xfId="0" applyFont="1" applyFill="1" applyBorder="1" applyAlignment="1" applyProtection="1">
      <alignment horizontal="center" vertical="center" wrapText="1"/>
    </xf>
    <xf numFmtId="0" fontId="54" fillId="32" borderId="29" xfId="49" applyFont="1" applyFill="1" applyBorder="1" applyAlignment="1">
      <alignment horizontal="center" vertical="center" wrapText="1"/>
    </xf>
    <xf numFmtId="0" fontId="84" fillId="39" borderId="10" xfId="0" applyFont="1" applyFill="1" applyBorder="1" applyAlignment="1">
      <alignment horizontal="center" vertical="center" wrapText="1"/>
    </xf>
    <xf numFmtId="0" fontId="83" fillId="39" borderId="10" xfId="0" applyFont="1" applyFill="1" applyBorder="1" applyAlignment="1">
      <alignment horizontal="center" vertical="center" wrapText="1"/>
    </xf>
    <xf numFmtId="0" fontId="89" fillId="39" borderId="33" xfId="0" applyFont="1" applyFill="1" applyBorder="1" applyAlignment="1">
      <alignment horizontal="center" vertical="center" wrapText="1"/>
    </xf>
    <xf numFmtId="0" fontId="89" fillId="39" borderId="24" xfId="0" applyFont="1" applyFill="1" applyBorder="1" applyAlignment="1">
      <alignment horizontal="center" vertical="center" wrapText="1"/>
    </xf>
    <xf numFmtId="0" fontId="89" fillId="39" borderId="23" xfId="0" applyFont="1" applyFill="1" applyBorder="1" applyAlignment="1">
      <alignment horizontal="center" vertical="center" wrapText="1"/>
    </xf>
    <xf numFmtId="0" fontId="89" fillId="39" borderId="12" xfId="0" applyFont="1" applyFill="1" applyBorder="1" applyAlignment="1">
      <alignment horizontal="center" vertical="center" wrapText="1"/>
    </xf>
    <xf numFmtId="0" fontId="83" fillId="39" borderId="12" xfId="0" applyFont="1" applyFill="1" applyBorder="1" applyAlignment="1">
      <alignment horizontal="center" vertical="center" wrapText="1"/>
    </xf>
    <xf numFmtId="0" fontId="22" fillId="28" borderId="36" xfId="53" applyFont="1" applyFill="1" applyBorder="1" applyAlignment="1">
      <alignment horizontal="center" vertical="center"/>
    </xf>
    <xf numFmtId="0" fontId="22" fillId="28" borderId="0" xfId="53" applyFont="1" applyFill="1" applyBorder="1" applyAlignment="1">
      <alignment horizontal="center" vertical="center"/>
    </xf>
    <xf numFmtId="0" fontId="8" fillId="0" borderId="24" xfId="53" applyFont="1" applyBorder="1" applyAlignment="1">
      <alignment horizontal="center" vertical="top" wrapText="1"/>
    </xf>
    <xf numFmtId="0" fontId="8" fillId="0" borderId="10" xfId="53" applyFont="1" applyBorder="1" applyAlignment="1">
      <alignment horizontal="center" vertical="top" wrapText="1"/>
    </xf>
    <xf numFmtId="0" fontId="8" fillId="0" borderId="37" xfId="53" applyFont="1" applyBorder="1" applyAlignment="1">
      <alignment horizontal="center" vertical="top" wrapText="1"/>
    </xf>
    <xf numFmtId="166" fontId="11" fillId="0" borderId="10" xfId="53" applyNumberFormat="1" applyFont="1" applyBorder="1" applyAlignment="1">
      <alignment horizontal="center" vertical="center" wrapText="1"/>
    </xf>
    <xf numFmtId="166" fontId="14" fillId="0" borderId="10" xfId="53" applyNumberFormat="1" applyFont="1" applyBorder="1" applyAlignment="1">
      <alignment horizontal="center" vertical="center" wrapText="1"/>
    </xf>
    <xf numFmtId="0" fontId="12" fillId="27" borderId="10" xfId="53" applyNumberFormat="1" applyFont="1" applyFill="1" applyBorder="1" applyAlignment="1">
      <alignment horizontal="center" vertical="center"/>
    </xf>
    <xf numFmtId="49" fontId="12" fillId="27" borderId="10" xfId="53" applyNumberFormat="1" applyFont="1" applyFill="1" applyBorder="1" applyAlignment="1">
      <alignment horizontal="center" vertical="center"/>
    </xf>
    <xf numFmtId="49" fontId="52" fillId="27" borderId="10" xfId="43" applyNumberFormat="1" applyFont="1" applyFill="1" applyBorder="1" applyAlignment="1" applyProtection="1">
      <alignment horizontal="center" vertical="center"/>
    </xf>
    <xf numFmtId="0" fontId="14" fillId="0" borderId="0" xfId="53" applyFont="1" applyBorder="1" applyAlignment="1">
      <alignment horizontal="center"/>
    </xf>
    <xf numFmtId="0" fontId="14" fillId="0" borderId="11" xfId="53" applyFont="1" applyBorder="1" applyAlignment="1">
      <alignment horizontal="center"/>
    </xf>
    <xf numFmtId="49" fontId="10" fillId="30" borderId="38" xfId="53" applyNumberFormat="1" applyFont="1" applyFill="1" applyBorder="1" applyAlignment="1">
      <alignment horizontal="center" vertical="center"/>
    </xf>
    <xf numFmtId="49" fontId="10" fillId="30" borderId="39" xfId="53" applyNumberFormat="1" applyFont="1" applyFill="1" applyBorder="1" applyAlignment="1">
      <alignment horizontal="center" vertical="center"/>
    </xf>
    <xf numFmtId="49" fontId="10" fillId="30" borderId="40" xfId="53" applyNumberFormat="1" applyFont="1" applyFill="1" applyBorder="1" applyAlignment="1">
      <alignment horizontal="center" vertical="center"/>
    </xf>
    <xf numFmtId="49" fontId="10" fillId="30" borderId="41" xfId="53" applyNumberFormat="1" applyFont="1" applyFill="1" applyBorder="1" applyAlignment="1">
      <alignment horizontal="center" vertical="center"/>
    </xf>
    <xf numFmtId="49" fontId="10" fillId="30" borderId="42" xfId="53" applyNumberFormat="1" applyFont="1" applyFill="1" applyBorder="1" applyAlignment="1">
      <alignment horizontal="center" vertical="center"/>
    </xf>
    <xf numFmtId="49" fontId="10" fillId="30" borderId="16" xfId="53" applyNumberFormat="1" applyFont="1" applyFill="1" applyBorder="1" applyAlignment="1">
      <alignment horizontal="center" vertical="center"/>
    </xf>
    <xf numFmtId="0" fontId="29" fillId="0" borderId="0" xfId="53" applyFont="1" applyAlignment="1">
      <alignment wrapText="1"/>
    </xf>
    <xf numFmtId="0" fontId="12" fillId="0" borderId="0" xfId="53" applyFont="1" applyAlignment="1">
      <alignment wrapText="1"/>
    </xf>
    <xf numFmtId="167" fontId="12" fillId="24" borderId="23" xfId="53" applyNumberFormat="1" applyFont="1" applyFill="1" applyBorder="1" applyAlignment="1">
      <alignment horizontal="left" wrapText="1"/>
    </xf>
    <xf numFmtId="167" fontId="12" fillId="24" borderId="12" xfId="53" applyNumberFormat="1" applyFont="1" applyFill="1" applyBorder="1" applyAlignment="1">
      <alignment horizontal="left" wrapText="1"/>
    </xf>
    <xf numFmtId="167" fontId="12" fillId="24" borderId="17" xfId="53" applyNumberFormat="1" applyFont="1" applyFill="1" applyBorder="1" applyAlignment="1">
      <alignment horizontal="left" wrapText="1"/>
    </xf>
    <xf numFmtId="0" fontId="8" fillId="0" borderId="0" xfId="53" applyFont="1" applyFill="1" applyBorder="1" applyAlignment="1">
      <alignment horizontal="center" vertical="center" wrapText="1"/>
    </xf>
    <xf numFmtId="0" fontId="8" fillId="0" borderId="0" xfId="53" applyFont="1" applyBorder="1" applyAlignment="1">
      <alignment horizontal="center"/>
    </xf>
    <xf numFmtId="49" fontId="10" fillId="30" borderId="43" xfId="53" applyNumberFormat="1" applyFont="1" applyFill="1" applyBorder="1" applyAlignment="1">
      <alignment horizontal="center" vertical="center"/>
    </xf>
    <xf numFmtId="49" fontId="10" fillId="30" borderId="44" xfId="53" applyNumberFormat="1" applyFont="1" applyFill="1" applyBorder="1" applyAlignment="1">
      <alignment horizontal="center" vertical="center"/>
    </xf>
    <xf numFmtId="49" fontId="10" fillId="30" borderId="14" xfId="53" applyNumberFormat="1" applyFont="1" applyFill="1" applyBorder="1" applyAlignment="1">
      <alignment horizontal="center" vertical="center"/>
    </xf>
    <xf numFmtId="0" fontId="12" fillId="0" borderId="33" xfId="54" applyFont="1" applyBorder="1" applyAlignment="1">
      <alignment horizontal="center" vertical="center" wrapText="1"/>
    </xf>
    <xf numFmtId="0" fontId="12" fillId="0" borderId="24" xfId="54" applyFont="1" applyBorder="1" applyAlignment="1">
      <alignment horizontal="center" vertical="center" wrapText="1"/>
    </xf>
    <xf numFmtId="0" fontId="12" fillId="0" borderId="33" xfId="54" applyFont="1" applyBorder="1" applyAlignment="1">
      <alignment horizontal="center" vertical="center"/>
    </xf>
    <xf numFmtId="0" fontId="12" fillId="0" borderId="24" xfId="54" applyFont="1" applyBorder="1" applyAlignment="1">
      <alignment horizontal="center" vertical="center"/>
    </xf>
    <xf numFmtId="0" fontId="12" fillId="0" borderId="23" xfId="54" applyFont="1" applyBorder="1" applyAlignment="1">
      <alignment horizontal="center" vertical="center" wrapText="1"/>
    </xf>
    <xf numFmtId="0" fontId="12" fillId="0" borderId="17" xfId="54" applyFont="1" applyBorder="1" applyAlignment="1">
      <alignment horizontal="center" vertical="center" wrapText="1"/>
    </xf>
    <xf numFmtId="0" fontId="12" fillId="0" borderId="10" xfId="54" applyFont="1" applyBorder="1" applyAlignment="1">
      <alignment horizontal="center" vertical="center" wrapText="1"/>
    </xf>
  </cellXfs>
  <cellStyles count="5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_AllianceDisbReqAndUpdate (Chris)" xfId="37" xr:uid="{00000000-0005-0000-0000-000024000000}"/>
    <cellStyle name="Note" xfId="38" xr:uid="{00000000-0005-0000-0000-000025000000}"/>
    <cellStyle name="Output" xfId="39" xr:uid="{00000000-0005-0000-0000-000026000000}"/>
    <cellStyle name="Title" xfId="40" xr:uid="{00000000-0005-0000-0000-000027000000}"/>
    <cellStyle name="Total" xfId="41" xr:uid="{00000000-0005-0000-0000-000028000000}"/>
    <cellStyle name="Warning Text" xfId="42" xr:uid="{00000000-0005-0000-0000-000029000000}"/>
    <cellStyle name="Гиперссылка" xfId="43" builtinId="8"/>
    <cellStyle name="Гиперссылка 2" xfId="44" xr:uid="{00000000-0005-0000-0000-00002B000000}"/>
    <cellStyle name="Гиперссылка_ОБРАЗЕЦ! Report_Kyiv MV" xfId="45" xr:uid="{00000000-0005-0000-0000-00002C000000}"/>
    <cellStyle name="Денежный 2" xfId="46" xr:uid="{00000000-0005-0000-0000-00002D000000}"/>
    <cellStyle name="Обычный" xfId="0" builtinId="0"/>
    <cellStyle name="Обычный 2" xfId="47" xr:uid="{00000000-0005-0000-0000-00002F000000}"/>
    <cellStyle name="Обычный 3" xfId="48" xr:uid="{00000000-0005-0000-0000-000030000000}"/>
    <cellStyle name="Обычный 3 2" xfId="49" xr:uid="{00000000-0005-0000-0000-000031000000}"/>
    <cellStyle name="Обычный 4" xfId="50" xr:uid="{00000000-0005-0000-0000-000032000000}"/>
    <cellStyle name="Обычный 5" xfId="51" xr:uid="{00000000-0005-0000-0000-000033000000}"/>
    <cellStyle name="Обычный_Tablycia indykatoriv_ draft_OB2_May14 2" xfId="52" xr:uid="{00000000-0005-0000-0000-000034000000}"/>
    <cellStyle name="Обычный_Звіт_Гавань+ BL" xfId="53" xr:uid="{00000000-0005-0000-0000-000035000000}"/>
    <cellStyle name="Обычный_Книга1" xfId="54" xr:uid="{00000000-0005-0000-0000-000036000000}"/>
    <cellStyle name="Стиль 1" xfId="55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9" Type="http://schemas.openxmlformats.org/officeDocument/2006/relationships/externalLink" Target="externalLinks/externalLink17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2.xml"/><Relationship Id="rId42" Type="http://schemas.openxmlformats.org/officeDocument/2006/relationships/externalLink" Target="externalLinks/externalLink20.xml"/><Relationship Id="rId47" Type="http://schemas.openxmlformats.org/officeDocument/2006/relationships/externalLink" Target="externalLinks/externalLink25.xml"/><Relationship Id="rId50" Type="http://schemas.openxmlformats.org/officeDocument/2006/relationships/externalLink" Target="externalLinks/externalLink28.xml"/><Relationship Id="rId55" Type="http://schemas.openxmlformats.org/officeDocument/2006/relationships/externalLink" Target="externalLinks/externalLink33.xml"/><Relationship Id="rId63" Type="http://schemas.openxmlformats.org/officeDocument/2006/relationships/externalLink" Target="externalLinks/externalLink41.xml"/><Relationship Id="rId68" Type="http://schemas.openxmlformats.org/officeDocument/2006/relationships/externalLink" Target="externalLinks/externalLink46.xml"/><Relationship Id="rId76" Type="http://schemas.openxmlformats.org/officeDocument/2006/relationships/pivotCacheDefinition" Target="pivotCache/pivotCacheDefinition4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4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7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37" Type="http://schemas.openxmlformats.org/officeDocument/2006/relationships/externalLink" Target="externalLinks/externalLink15.xml"/><Relationship Id="rId40" Type="http://schemas.openxmlformats.org/officeDocument/2006/relationships/externalLink" Target="externalLinks/externalLink18.xml"/><Relationship Id="rId45" Type="http://schemas.openxmlformats.org/officeDocument/2006/relationships/externalLink" Target="externalLinks/externalLink23.xml"/><Relationship Id="rId53" Type="http://schemas.openxmlformats.org/officeDocument/2006/relationships/externalLink" Target="externalLinks/externalLink31.xml"/><Relationship Id="rId58" Type="http://schemas.openxmlformats.org/officeDocument/2006/relationships/externalLink" Target="externalLinks/externalLink36.xml"/><Relationship Id="rId66" Type="http://schemas.openxmlformats.org/officeDocument/2006/relationships/externalLink" Target="externalLinks/externalLink44.xml"/><Relationship Id="rId74" Type="http://schemas.openxmlformats.org/officeDocument/2006/relationships/pivotCacheDefinition" Target="pivotCache/pivotCacheDefinition2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39.xml"/><Relationship Id="rId82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4" Type="http://schemas.openxmlformats.org/officeDocument/2006/relationships/externalLink" Target="externalLinks/externalLink22.xml"/><Relationship Id="rId52" Type="http://schemas.openxmlformats.org/officeDocument/2006/relationships/externalLink" Target="externalLinks/externalLink30.xml"/><Relationship Id="rId60" Type="http://schemas.openxmlformats.org/officeDocument/2006/relationships/externalLink" Target="externalLinks/externalLink38.xml"/><Relationship Id="rId65" Type="http://schemas.openxmlformats.org/officeDocument/2006/relationships/externalLink" Target="externalLinks/externalLink43.xml"/><Relationship Id="rId73" Type="http://schemas.openxmlformats.org/officeDocument/2006/relationships/pivotCacheDefinition" Target="pivotCache/pivotCacheDefinition1.xml"/><Relationship Id="rId78" Type="http://schemas.openxmlformats.org/officeDocument/2006/relationships/pivotCacheDefinition" Target="pivotCache/pivotCacheDefinition6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externalLink" Target="externalLinks/externalLink13.xml"/><Relationship Id="rId43" Type="http://schemas.openxmlformats.org/officeDocument/2006/relationships/externalLink" Target="externalLinks/externalLink21.xml"/><Relationship Id="rId48" Type="http://schemas.openxmlformats.org/officeDocument/2006/relationships/externalLink" Target="externalLinks/externalLink26.xml"/><Relationship Id="rId56" Type="http://schemas.openxmlformats.org/officeDocument/2006/relationships/externalLink" Target="externalLinks/externalLink34.xml"/><Relationship Id="rId64" Type="http://schemas.openxmlformats.org/officeDocument/2006/relationships/externalLink" Target="externalLinks/externalLink42.xml"/><Relationship Id="rId69" Type="http://schemas.openxmlformats.org/officeDocument/2006/relationships/externalLink" Target="externalLinks/externalLink47.xml"/><Relationship Id="rId77" Type="http://schemas.openxmlformats.org/officeDocument/2006/relationships/pivotCacheDefinition" Target="pivotCache/pivotCacheDefinition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9.xml"/><Relationship Id="rId72" Type="http://schemas.openxmlformats.org/officeDocument/2006/relationships/externalLink" Target="externalLinks/externalLink50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38" Type="http://schemas.openxmlformats.org/officeDocument/2006/relationships/externalLink" Target="externalLinks/externalLink16.xml"/><Relationship Id="rId46" Type="http://schemas.openxmlformats.org/officeDocument/2006/relationships/externalLink" Target="externalLinks/externalLink24.xml"/><Relationship Id="rId59" Type="http://schemas.openxmlformats.org/officeDocument/2006/relationships/externalLink" Target="externalLinks/externalLink37.xml"/><Relationship Id="rId67" Type="http://schemas.openxmlformats.org/officeDocument/2006/relationships/externalLink" Target="externalLinks/externalLink45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9.xml"/><Relationship Id="rId54" Type="http://schemas.openxmlformats.org/officeDocument/2006/relationships/externalLink" Target="externalLinks/externalLink32.xml"/><Relationship Id="rId62" Type="http://schemas.openxmlformats.org/officeDocument/2006/relationships/externalLink" Target="externalLinks/externalLink40.xml"/><Relationship Id="rId70" Type="http://schemas.openxmlformats.org/officeDocument/2006/relationships/externalLink" Target="externalLinks/externalLink48.xml"/><Relationship Id="rId75" Type="http://schemas.openxmlformats.org/officeDocument/2006/relationships/pivotCacheDefinition" Target="pivotCache/pivotCacheDefinition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externalLink" Target="externalLinks/externalLink14.xml"/><Relationship Id="rId49" Type="http://schemas.openxmlformats.org/officeDocument/2006/relationships/externalLink" Target="externalLinks/externalLink27.xml"/><Relationship Id="rId57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LA/MEREZHA/RECOMEND/GF_2012/!_&#1057;&#1091;&#1084;&#1080;%20&#1042;&#1110;&#1076;&#1076;&#1110;&#1083;&#1077;&#1085;&#1085;&#1103;/03-RP+Budget_final_&#1057;&#1091;&#1084;&#1080;_&#1056;&#105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ON\departments\&#1056;&#1054;&#1041;&#1054;&#1058;&#1040;\&#1047;&#1042;&#1030;&#1058;&#1053;&#1030;%20&#1060;&#1054;&#1056;&#1052;&#1048;_&#1043;&#1060;-11\Documents%20and%20Settings\nastya\Local%20Settings\Temporary%20Internet%20Files\OLK14\BL\BL_09-10\&#1047;&#1074;&#1110;&#1090;&#1085;&#1110;%20&#1092;&#1086;&#1088;&#1084;&#1080;\&#1060;&#1086;&#1088;&#1084;&#1072;%20&#1092;&#1110;&#1085;&#1072;&#1085;&#1089;&#1086;&#1074;&#1086;&#1111;%20&#1079;&#1074;&#1110;&#1090;&#1085;&#1086;&#1089;&#1090;&#111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H\Users\o.zagorovskaya\Documents\work\GF\GF%2011-12\&#1047;&#1074;&#1110;&#1090;&#1110;%20&#1092;&#1086;&#1088;&#1084;&#1080;%20%20&#1043;&#1060;_2011\Documents%20and%20Settings\nastya\Local%20Settings\Temporary%20Internet%20Files\OLK14\BL\BL_09-10\&#1047;&#1074;&#1110;&#1090;&#1085;&#1110;%20&#1092;&#1086;&#1088;&#1084;&#1080;\&#1060;&#1086;&#1088;&#1084;&#1072;%20&#1092;&#1110;&#1085;&#1072;&#1085;&#1089;&#1086;&#1074;&#1086;&#1111;%20&#1079;&#1074;&#1110;&#1090;&#1085;&#1086;&#1089;&#1090;&#1110;.xls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microsoft.com/office/2019/04/relationships/externalLinkLongPath" Target="http://af.attachmail.ru/Users/o.zagorovskaya/Documents/work/GF/GF%2011-12/&#1047;&#1074;&#1110;&#1090;&#1110;%20&#1092;&#1086;&#1088;&#1084;&#1080;%20%20&#1043;&#1060;_2011/Documents%20and%20Settings/nastya/Local%20Settings/Temporary%20Internet%20Files/OLK14/BL/BL_09-10/&#1047;&#1074;&#1110;&#1090;&#1085;&#1110;%20&#1092;&#1086;&#1088;&#1084;&#1080;/&#1060;&#1086;&#1088;&#1084;&#1072;%20&#1092;&#1110;&#1085;&#1072;&#1085;&#1089;&#1086;&#1074;&#1086;&#1111;%20&#1079;&#1074;&#1110;&#1090;&#1085;&#1086;&#1089;&#1090;&#1110;.xls?3D30BA71" TargetMode="External"/><Relationship Id="rId1" Type="http://schemas.openxmlformats.org/officeDocument/2006/relationships/externalLinkPath" Target="file:///\\3D30BA71\&#1060;&#1086;&#1088;&#1084;&#1072;%20&#1092;&#1110;&#1085;&#1072;&#1085;&#1089;&#1086;&#1074;&#1086;&#1111;%20&#1079;&#1074;&#1110;&#1090;&#1085;&#1086;&#1089;&#1090;&#111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ON\departments\Documents%20and%20Settings\nastya\Local%20Settings\Temporary%20Internet%20Files\OLK14\BL\BL_09-10\&#1047;&#1074;&#1110;&#1090;&#1085;&#1110;%20&#1092;&#1086;&#1088;&#1084;&#1080;\&#1060;&#1086;&#1088;&#1084;&#1072;%20&#1092;&#1110;&#1085;&#1072;&#1085;&#1089;&#1086;&#1074;&#1086;&#1111;%20&#1079;&#1074;&#1110;&#1090;&#1085;&#1086;&#1089;&#1090;&#111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.attachmail.ru/Users/o.zagorovskaya/Documents/work/GF/GF%2011-12/&#1047;&#1074;&#1110;&#1090;&#1110;%20&#1092;&#1086;&#1088;&#1084;&#1080;%20%20&#1043;&#1060;_2011/&#1047;&#1074;&#1110;&#1090;_&#1063;&#1077;&#1088;&#1085;&#1110;&#1074;&#1094;&#1110;_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ON\departments\&#1056;&#1054;&#1041;&#1054;&#1058;&#1040;\&#1047;&#1042;&#1030;&#1058;&#1053;&#1030;%20&#1060;&#1054;&#1056;&#1052;&#1048;_&#1043;&#1060;-11\Users\o.zagorovskaya\Documents\work\GF\GF-10-11\&#1047;&#1074;&#1110;&#1090;&#1080;_03_&#1089;&#1110;&#1095;&#1077;&#1085;&#1100;-&#1073;&#1077;&#1088;&#1077;&#1079;&#1077;&#1085;&#1100;%202011\&#1047;&#1074;&#1110;&#1090;_&#1046;&#1080;&#1090;&#1090;&#1103;%20&#1079;&#1072;&#1088;&#1072;&#1076;&#1080;%20&#1078;&#1080;&#1090;&#1090;&#1103;_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H\Users\o.zagorovskaya\Documents\work\GF\GF%2011-12\&#1047;&#1074;&#1110;&#1090;&#1110;%20&#1092;&#1086;&#1088;&#1084;&#1080;%20%20&#1043;&#1060;_2011\Users\o.zagorovskaya\Documents\work\GF\GF-10-11\&#1047;&#1074;&#1110;&#1090;&#1080;_03_&#1089;&#1110;&#1095;&#1077;&#1085;&#1100;-&#1073;&#1077;&#1088;&#1077;&#1079;&#1077;&#1085;&#1100;%202011\&#1047;&#1074;&#1110;&#1090;_&#1046;&#1080;&#1090;&#1090;&#1103;%20&#1079;&#1072;&#1088;&#1072;&#1076;&#1080;%20&#1078;&#1080;&#1090;&#1090;&#1103;_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.attachmail.ru/Users/o.zagorovskaya/Documents/work/GF/GF%2011-12/&#1047;&#1074;&#1110;&#1090;&#1110;%20&#1092;&#1086;&#1088;&#1084;&#1080;%20%20&#1043;&#1060;_2011/Users/o.zagorovskaya/Documents/work/GF/GF-10-11/&#1047;&#1074;&#1110;&#1090;&#1080;_03_&#1089;&#1110;&#1095;&#1077;&#1085;&#1100;-&#1073;&#1077;&#1088;&#1077;&#1079;&#1077;&#1085;&#1100;%202011/&#1047;&#1074;&#1110;&#1090;_&#1046;&#1080;&#1090;&#1090;&#1103;%20&#1079;&#1072;&#1088;&#1072;&#1076;&#1080;%20&#1078;&#1080;&#1090;&#1090;&#1103;_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gorishna/AppData/Local/Microsoft/Windows/Temporary%20Internet%20Files/Content.Outlook/YQQQC24J/03_RP+Budget_final_&#1043;&#1072;&#1074;&#1072;&#1085;&#1100;+%20(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.yara/AppData/Local/Microsoft/Windows/Temporary%20Internet%20Files/Content.Outlook/P8NNAK3E/Users/&#1040;&#1085;&#1072;&#1089;&#1090;&#1072;&#1089;&#1080;&#1103;/Downloads/&#1056;&#1072;&#1073;&#1086;&#1090;&#1072;%20&#1054;&#1082;&#1089;&#1072;&#1085;&#1072;/GF%2011-12/&#1047;&#1074;&#1110;&#1090;&#1080;_01_&#1083;&#1080;&#1087;&#1077;&#1085;&#1100;-&#1074;&#1077;&#1088;&#1077;&#1089;&#1077;&#1085;&#1100;%2011/&#1047;&#1074;&#1110;&#1090;_&#1063;&#1072;&#1089;%20&#1078;&#1080;&#1090;&#1090;&#1103;%20+_01_&#1092;&#1110;&#1085;.x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ON\departments\&#1056;&#1054;&#1041;&#1054;&#1058;&#1040;\&#1047;&#1042;&#1030;&#1058;&#1053;&#1030;%20&#1060;&#1054;&#1056;&#1052;&#1048;_&#1043;&#1060;-11\Users\o.zagorovskaya\Documents\work\GF\GF-10-11\&#1047;&#1074;&#1110;&#1090;&#1080;_03_&#1089;&#1110;&#1095;&#1077;&#1085;&#1100;-&#1073;&#1077;&#1088;&#1077;&#1079;&#1077;&#1085;&#1100;%202011\&#1047;&#1074;&#1110;&#1090;_&#1041;&#1072;&#1075;&#1072;&#1090;&#1086;&#1087;&#1088;&#1086;&#1092;&#1110;&#1083;&#1100;&#1085;&#1072;%20&#1083;&#1110;&#1082;&#1072;&#1088;&#1085;&#1103;,%20&#1057;&#1108;&#1074;&#1108;&#1088;&#1086;&#1076;&#1086;&#1085;&#1077;&#1094;&#1100;&#1082;_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ON\departments\Users\o.zagorovskaya\Documents\work\GF\GF-10-11\&#1047;&#1074;&#1110;&#1090;&#1080;_03_&#1089;&#1110;&#1095;&#1077;&#1085;&#1100;-&#1073;&#1077;&#1088;&#1077;&#1079;&#1077;&#1085;&#1100;%202011\&#1047;&#1074;&#1110;&#1090;_&#1063;&#1077;&#1088;&#1085;&#1110;&#1074;&#1094;&#1110;_%20&#1054;&#1042;_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ON\departments\&#1056;&#1054;&#1041;&#1054;&#1058;&#1040;\&#1047;&#1042;&#1030;&#1058;&#1053;&#1030;%20&#1060;&#1054;&#1056;&#1052;&#1048;_&#1043;&#1060;-11\Documents%20and%20Settings\nastya\Local%20Settings\Temporary%20Internet%20Files\OLK14\BL\BL_09-10\&#1047;&#1074;&#1110;&#1090;&#1085;&#1110;%20&#1092;&#1086;&#1088;&#1084;&#1080;\&#1047;&#1074;&#1110;&#1090;_&#1043;&#1072;&#1074;&#1072;&#1085;&#1100;+%20B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H\Users\o.zagorovskaya\Documents\work\GF\GF%2011-12\&#1047;&#1074;&#1110;&#1090;&#1110;%20&#1092;&#1086;&#1088;&#1084;&#1080;%20%20&#1043;&#1060;_2011\Documents%20and%20Settings\nastya\Local%20Settings\Temporary%20Internet%20Files\OLK14\BL\BL_09-10\&#1047;&#1074;&#1110;&#1090;&#1085;&#1110;%20&#1092;&#1086;&#1088;&#1084;&#1080;\&#1047;&#1074;&#1110;&#1090;_&#1043;&#1072;&#1074;&#1072;&#1085;&#1100;+%20B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ON\departments\Documents%20and%20Settings\nastya\Local%20Settings\Temporary%20Internet%20Files\OLK14\BL\BL_09-10\&#1047;&#1074;&#1110;&#1090;&#1085;&#1110;%20&#1092;&#1086;&#1088;&#1084;&#1080;\&#1047;&#1074;&#1110;&#1090;_&#1043;&#1072;&#1074;&#1072;&#1085;&#1100;+%20B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gorishna/Documents/gorishna/RECOMEND/GF_2012/&#1043;&#1072;&#1074;&#1072;&#1085;&#1100;+/03_RP+Budget_final_&#1043;&#1072;&#1074;&#1072;&#1085;&#1100;+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ON\departments\&#1056;&#1054;&#1041;&#1054;&#1058;&#1040;\&#1047;&#1042;&#1030;&#1058;&#1053;&#1030;%20&#1060;&#1054;&#1056;&#1052;&#1048;_&#1043;&#1060;-11\Documents%20and%20Settings\nastya\Local%20Settings\Temporary%20Internet%20Files\OLK14\BL\BL_09-10\&#1047;&#1074;&#1110;&#1090;&#1085;&#1110;%20&#1092;&#1086;&#1088;&#1084;&#1080;\Announcements%202009\Application%20form\Budge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ON\departments\Documents%20and%20Settings\nastya\Local%20Settings\Temporary%20Internet%20Files\OLK14\BL\BL_09-10\&#1047;&#1074;&#1110;&#1090;&#1085;&#1110;%20&#1092;&#1086;&#1088;&#1084;&#1080;\Announcements%202009\Application%20form\Budge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H\Users\o.zagorovskaya\Documents\work\GF\GF%2011-12\&#1047;&#1074;&#1110;&#1090;&#1110;%20&#1092;&#1086;&#1088;&#1084;&#1080;%20%20&#1043;&#1060;_2011\&#1047;&#1074;&#1110;&#1090;_&#1050;&#1088;&#1086;&#1082;%20&#1091;%20&#1084;&#1072;&#1081;&#1073;&#1091;&#1090;&#1085;&#1108;_&#1051;&#1091;&#1075;&#1072;&#1085;&#1089;&#1100;&#1082;_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.attachmail.ru/Users/o.zagorovskaya/Documents/work/GF/GF%2011-12/&#1047;&#1074;&#1110;&#1090;&#1110;%20&#1092;&#1086;&#1088;&#1084;&#1080;%20%20&#1043;&#1060;_2011/&#1047;&#1074;&#1110;&#1090;_&#1050;&#1088;&#1086;&#1082;%20&#1091;%20&#1084;&#1072;&#1081;&#1073;&#1091;&#1090;&#1085;&#1108;_&#1051;&#1091;&#1075;&#1072;&#1085;&#1089;&#1100;&#1082;_0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H\Users\o.zagorovskaya\Documents\work\GF\GF%2011-12\&#1047;&#1074;&#1110;&#1090;&#1110;%20&#1092;&#1086;&#1088;&#1084;&#1080;%20%20&#1043;&#1060;_2011\&#1054;&#1075;&#1086;&#1083;&#1086;&#1096;&#1077;&#1085;&#1085;&#1103;%2010-11_&#1043;&#1060;\&#1047;&#1074;&#1110;&#1090;&#1085;&#1110;%20&#1092;&#1086;&#1088;&#1084;&#1080;%202010\Add%208_FinReport%20For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H\Users\o.zagorovskaya\Documents\work\GF\GF%2011-12\&#1047;&#1074;&#1110;&#1090;&#1110;%20&#1092;&#1086;&#1088;&#1084;&#1080;%20%20&#1043;&#1060;_2011\Users\o.zagorovskaya\Documents\work\GF\GF-10-11\&#1047;&#1074;&#1110;&#1090;&#1080;_03_&#1089;&#1110;&#1095;&#1077;&#1085;&#1100;-&#1073;&#1077;&#1088;&#1077;&#1079;&#1077;&#1085;&#1100;%202011\&#1047;&#1074;&#1110;&#1090;_&#1041;&#1072;&#1075;&#1072;&#1090;&#1086;&#1087;&#1088;&#1086;&#1092;&#1110;&#1083;&#1100;&#1085;&#1072;%20&#1083;&#1110;&#1082;&#1072;&#1088;&#1085;&#1103;,%20&#1057;&#1108;&#1074;&#1108;&#1088;&#1086;&#1076;&#1086;&#1085;&#1077;&#1094;&#1100;&#1082;_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.attachmail.ru/Users/o.zagorovskaya/Documents/work/GF/GF%2011-12/&#1047;&#1074;&#1110;&#1090;&#1110;%20&#1092;&#1086;&#1088;&#1084;&#1080;%20%20&#1043;&#1060;_2011/&#1054;&#1075;&#1086;&#1083;&#1086;&#1096;&#1077;&#1085;&#1085;&#1103;%2010-11_&#1043;&#1060;/&#1047;&#1074;&#1110;&#1090;&#1085;&#1110;%20&#1092;&#1086;&#1088;&#1084;&#1080;%202010/Add%208_FinReport%20Form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ON\departments\&#1054;&#1075;&#1086;&#1083;&#1086;&#1096;&#1077;&#1085;&#1085;&#1103;%2010-11_&#1043;&#1060;\&#1047;&#1074;&#1110;&#1090;&#1085;&#1110;%20&#1092;&#1086;&#1088;&#1084;&#1080;%202010\Add%208_FinReport%20For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ON\departments\&#1056;&#1054;&#1041;&#1054;&#1058;&#1040;\&#1047;&#1042;&#1030;&#1058;&#1053;&#1030;%20&#1060;&#1054;&#1056;&#1052;&#1048;_&#1043;&#1060;-11\&#1047;&#1074;&#1110;&#1090;_&#1040;&#1089;&#1086;&#1094;&#1110;&#1072;&#1094;&#1110;&#1103;_21&#1089;&#1090;&#1086;&#1083;&#1110;&#1090;&#1090;&#1103;_&#1061;&#1077;&#1088;&#1089;&#1086;&#1085;_01_&#1054;&#1050;&#1057;&#1040;&#1053;&#1040;_03.0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H\Users\o.zagorovskaya\Documents\work\GF\GF%2011-12\&#1047;&#1074;&#1110;&#1090;&#1110;%20&#1092;&#1086;&#1088;&#1084;&#1080;%20%20&#1043;&#1060;_2011\&#1047;&#1074;&#1110;&#1090;_&#1040;&#1089;&#1086;&#1094;&#1110;&#1072;&#1094;&#1110;&#1103;%2021&#1089;&#1090;&#1086;&#1083;&#1110;&#1090;&#1090;&#1103;_&#1061;&#1077;&#1088;&#1089;&#1086;&#1085;_0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ON\departments\&#1056;&#1054;&#1041;&#1054;&#1058;&#1040;\&#1047;&#1042;&#1030;&#1058;&#1053;&#1030;%20&#1060;&#1054;&#1056;&#1052;&#1048;_&#1043;&#1060;-11\Documents%20and%20Settings\nastya\Local%20Settings\Temporary%20Internet%20Files\OLK14\Novib%2009-10\&#1047;&#1074;&#1110;&#1090;&#1085;&#1110;%20&#1092;&#1086;&#1088;&#1084;&#1080;\&#1047;&#1074;&#1110;&#1090;_Novib_&#1063;&#1077;&#1088;&#1085;&#1110;&#1075;&#1110;&#1074;%200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H\Users\o.zagorovskaya\Documents\work\GF\GF%2011-12\&#1047;&#1074;&#1110;&#1090;&#1110;%20&#1092;&#1086;&#1088;&#1084;&#1080;%20%20&#1043;&#1060;_2011\Documents%20and%20Settings\nastya\Local%20Settings\Temporary%20Internet%20Files\OLK14\Novib%2009-10\&#1047;&#1074;&#1110;&#1090;&#1085;&#1110;%20&#1092;&#1086;&#1088;&#1084;&#1080;\&#1047;&#1074;&#1110;&#1090;_Novib_&#1063;&#1077;&#1088;&#1085;&#1110;&#1075;&#1110;&#1074;%2009.xls" TargetMode="External"/></Relationships>
</file>

<file path=xl/externalLinks/_rels/externalLink36.xml.rels><?xml version="1.0" encoding="UTF-8" standalone="yes"?>
<Relationships xmlns="http://schemas.openxmlformats.org/package/2006/relationships"><Relationship Id="rId2" Type="http://schemas.microsoft.com/office/2019/04/relationships/externalLinkLongPath" Target="http://af.attachmail.ru/Users/o.zagorovskaya/Documents/work/GF/GF%2011-12/&#1047;&#1074;&#1110;&#1090;&#1110;%20&#1092;&#1086;&#1088;&#1084;&#1080;%20%20&#1043;&#1060;_2011/Documents%20and%20Settings/nastya/Local%20Settings/Temporary%20Internet%20Files/OLK14/Novib%2009-10/&#1047;&#1074;&#1110;&#1090;&#1085;&#1110;%20&#1092;&#1086;&#1088;&#1084;&#1080;/&#1047;&#1074;&#1110;&#1090;_Novib_&#1063;&#1077;&#1088;&#1085;&#1110;&#1075;&#1110;&#1074;%2009.xls?71A0004A" TargetMode="External"/><Relationship Id="rId1" Type="http://schemas.openxmlformats.org/officeDocument/2006/relationships/externalLinkPath" Target="file:///\\71A0004A\&#1047;&#1074;&#1110;&#1090;_Novib_&#1063;&#1077;&#1088;&#1085;&#1110;&#1075;&#1110;&#1074;%2009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ON\departments\Documents%20and%20Settings\nastya\Local%20Settings\Temporary%20Internet%20Files\OLK14\Novib%2009-10\&#1047;&#1074;&#1110;&#1090;&#1085;&#1110;%20&#1092;&#1086;&#1088;&#1084;&#1080;\&#1047;&#1074;&#1110;&#1090;_Novib_&#1063;&#1077;&#1088;&#1085;&#1110;&#1075;&#1110;&#1074;%2009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.yara/AppData/Local/Microsoft/Windows/Temporary%20Internet%20Files/Content.Outlook/P8NNAK3E/Users/&#1040;&#1085;&#1072;&#1089;&#1090;&#1072;&#1089;&#1080;&#1103;/Downloads/&#1056;&#1072;&#1073;&#1086;&#1090;&#1072;%20&#1054;&#1082;&#1089;&#1072;&#1085;&#1072;/GF%2011-12/&#1044;&#1086;&#1076;&#1072;&#1090;&#1082;&#1080;/03-Robochyy-plan-ta-budget+tablytsia-indykatoriv-Mar%20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on\departments\Users\o.zagorovskaya\Desktop\Budget_&#1050;&#1088;&#1080;&#1084;_&#1056;&#1055;_final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http://af.attachmail.ru/Users/o.zagorovskaya/Documents/work/GF/GF%2011-12/&#1047;&#1074;&#1110;&#1090;&#1110;%20&#1092;&#1086;&#1088;&#1084;&#1080;%20%20&#1043;&#1060;_2011/Users/o.zagorovskaya/Documents/work/GF/GF-10-11/&#1047;&#1074;&#1110;&#1090;&#1080;_03_&#1089;&#1110;&#1095;&#1077;&#1085;&#1100;-&#1073;&#1077;&#1088;&#1077;&#1079;&#1077;&#1085;&#1100;%202011/&#1047;&#1074;&#1110;&#1090;_&#1041;&#1072;&#1075;&#1072;&#1090;&#1086;&#1087;&#1088;&#1086;&#1092;&#1110;&#1083;&#1100;&#1085;&#1072;%20&#1083;&#1110;&#1082;&#1072;&#1088;&#1085;&#1103;,%20&#1057;&#1108;&#1074;&#1108;&#1088;&#1086;&#1076;&#1086;&#1085;&#1077;&#1094;&#1100;&#1082;_01.xls?82BC5281" TargetMode="External"/><Relationship Id="rId1" Type="http://schemas.openxmlformats.org/officeDocument/2006/relationships/externalLinkPath" Target="file:///\\82BC5281\&#1047;&#1074;&#1110;&#1090;_&#1041;&#1072;&#1075;&#1072;&#1090;&#1086;&#1087;&#1088;&#1086;&#1092;&#1110;&#1083;&#1100;&#1085;&#1072;%20&#1083;&#1110;&#1082;&#1072;&#1088;&#1085;&#1103;,%20&#1057;&#1108;&#1074;&#1108;&#1088;&#1086;&#1076;&#1086;&#1085;&#1077;&#1094;&#1100;&#1082;_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ON\departments\&#1056;&#1054;&#1041;&#1054;&#1058;&#1040;\&#1047;&#1042;&#1030;&#1058;&#1053;&#1030;%20&#1060;&#1054;&#1056;&#1052;&#1048;_&#1043;&#1060;-11\&#1055;&#1045;&#1056;&#1045;&#1042;&#1030;&#1056;&#1050;&#1040;%20&#1047;&#1042;&#1030;&#1058;&#1030;&#1042;%2009-10\1%20&#1079;&#1074;&#1110;&#1090;\&#1042;&#1110;&#1082;&#1090;&#1086;&#1088;&#1110;_&#1041;&#1077;&#1088;&#1076;&#1080;&#1095;&#1110;&#1074;\&#1047;&#1074;&#1110;&#1090;_69_&#1042;&#1110;&#1082;&#1090;&#1086;&#1088;&#1110;_&#1041;&#1045;&#1056;&#1044;&#1048;&#1063;&#1045;&#1042;_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ON\departments\&#1055;&#1045;&#1056;&#1045;&#1042;&#1030;&#1056;&#1050;&#1040;%20&#1047;&#1042;&#1030;&#1058;&#1030;&#1042;%2009-10\1%20&#1079;&#1074;&#1110;&#1090;\&#1042;&#1110;&#1082;&#1090;&#1086;&#1088;&#1110;_&#1041;&#1077;&#1088;&#1076;&#1080;&#1095;&#1110;&#1074;\&#1047;&#1074;&#1110;&#1090;_69_&#1042;&#1110;&#1082;&#1090;&#1086;&#1088;&#1110;_&#1041;&#1045;&#1056;&#1044;&#1048;&#1063;&#1045;&#1042;_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.attachmail.ru/Users/o.zagorovskaya/Documents/work/GF/GF%2011-12/&#1047;&#1074;&#1110;&#1090;&#1110;%20&#1092;&#1086;&#1088;&#1084;&#1080;%20%20&#1043;&#1060;_2011/&#1047;&#1074;&#1110;&#1090;_&#1040;&#1089;&#1086;&#1094;&#1110;&#1072;&#1094;&#1110;&#1103;%2021&#1089;&#1090;&#1086;&#1083;&#1110;&#1090;&#1090;&#1103;_&#1061;&#1077;&#1088;&#1089;&#1086;&#1085;_0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gorishna/Documents/gorishna/RECOMEND/GF_2012/&#1042;&#1110;&#1076;_&#1089;&#1077;&#1088;&#1094;&#1103;_&#1076;&#1086;_&#1089;&#1077;&#1088;&#1094;&#1103;/03_RP+Budget_final_&#1042;&#1110;&#1076;_&#1089;&#1077;&#1088;&#1094;&#1103;_&#1076;&#1086;_&#1089;&#1077;&#1088;&#1094;&#1103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H\Users\o.zagorovskaya\Documents\work\GF\GF%2011-12\&#1047;&#1074;&#1110;&#1090;&#1110;%20&#1092;&#1086;&#1088;&#1084;&#1080;%20%20&#1043;&#1060;_2011\&#1047;&#1074;&#1110;&#1090;_&#1063;&#1077;&#1088;&#1085;&#1110;&#1074;&#1094;&#1110;_0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.attachmail.ru/cgi-bin/readmsg/&#1047;&#1074;&#1110;&#1090;_&#1057;&#1086;&#1094;&#1110;&#1072;&#1083;&#1100;&#1085;&#1110;%20&#1110;&#1085;&#1110;&#1094;&#1110;&#1072;&#1090;&#1080;&#1074;&#1080;_0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ON\departments\&#1056;&#1054;&#1041;&#1054;&#1058;&#1040;\&#1047;&#1042;&#1030;&#1058;&#1053;&#1030;%20&#1060;&#1054;&#1056;&#1052;&#1048;_&#1043;&#1060;-11\Documents%20and%20Settings\nastya\Local%20Settings\Temporary%20Internet%20Files\OLK14\GF_09-10_&#1054;&#1090;&#1095;&#1077;&#1090;&#1085;&#1099;&#1077;%20&#1092;&#1086;&#1088;&#1084;&#1099;_&#1050;2\&#1055;&#1077;&#1088;&#1077;&#1083;&#1110;&#1082;%20&#1087;&#1088;&#1077;&#1087;&#1072;&#1088;&#1072;&#1090;&#1110;&#1074;%20&#1090;&#1072;%20&#1055;&#1052;&#1055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H\Users\o.zagorovskaya\Documents\work\GF\GF%2011-12\&#1047;&#1074;&#1110;&#1090;&#1110;%20&#1092;&#1086;&#1088;&#1084;&#1080;%20%20&#1043;&#1060;_2011\Documents%20and%20Settings\nastya\Local%20Settings\Temporary%20Internet%20Files\OLK14\GF_09-10_&#1054;&#1090;&#1095;&#1077;&#1090;&#1085;&#1099;&#1077;%20&#1092;&#1086;&#1088;&#1084;&#1099;_&#1050;2\&#1055;&#1077;&#1088;&#1077;&#1083;&#1110;&#1082;%20&#1087;&#1088;&#1077;&#1087;&#1072;&#1088;&#1072;&#1090;&#1110;&#1074;%20&#1090;&#1072;%20&#1055;&#1052;&#1055;.xls" TargetMode="External"/></Relationships>
</file>

<file path=xl/externalLinks/_rels/externalLink48.xml.rels><?xml version="1.0" encoding="UTF-8" standalone="yes"?>
<Relationships xmlns="http://schemas.openxmlformats.org/package/2006/relationships"><Relationship Id="rId2" Type="http://schemas.microsoft.com/office/2019/04/relationships/externalLinkLongPath" Target="http://af.attachmail.ru/Users/o.zagorovskaya/Documents/work/GF/GF%2011-12/&#1047;&#1074;&#1110;&#1090;&#1110;%20&#1092;&#1086;&#1088;&#1084;&#1080;%20%20&#1043;&#1060;_2011/Documents%20and%20Settings/nastya/Local%20Settings/Temporary%20Internet%20Files/OLK14/GF_09-10_&#1054;&#1090;&#1095;&#1077;&#1090;&#1085;&#1099;&#1077;%20&#1092;&#1086;&#1088;&#1084;&#1099;_&#1050;2/&#1055;&#1077;&#1088;&#1077;&#1083;&#1110;&#1082;%20&#1087;&#1088;&#1077;&#1087;&#1072;&#1088;&#1072;&#1090;&#1110;&#1074;%20&#1090;&#1072;%20&#1055;&#1052;&#1055;.xls?DF904790" TargetMode="External"/><Relationship Id="rId1" Type="http://schemas.openxmlformats.org/officeDocument/2006/relationships/externalLinkPath" Target="file:///\\DF904790\&#1055;&#1077;&#1088;&#1077;&#1083;&#1110;&#1082;%20&#1087;&#1088;&#1077;&#1087;&#1072;&#1088;&#1072;&#1090;&#1110;&#1074;%20&#1090;&#1072;%20&#1055;&#1052;&#1055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ON\departments\Documents%20and%20Settings\nastya\Local%20Settings\Temporary%20Internet%20Files\OLK14\GF_09-10_&#1054;&#1090;&#1095;&#1077;&#1090;&#1085;&#1099;&#1077;%20&#1092;&#1086;&#1088;&#1084;&#1099;_&#1050;2\&#1055;&#1077;&#1088;&#1077;&#1083;&#1110;&#1082;%20&#1087;&#1088;&#1077;&#1087;&#1072;&#1088;&#1072;&#1090;&#1110;&#1074;%20&#1090;&#1072;%20&#1055;&#1052;&#105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ON\departments\Users\o.zagorovskaya\Documents\work\GF\GF-10-11\&#1047;&#1074;&#1110;&#1090;&#1080;_03_&#1089;&#1110;&#1095;&#1077;&#1085;&#1100;-&#1073;&#1077;&#1088;&#1077;&#1079;&#1077;&#1085;&#1100;%202011\&#1047;&#1074;&#1110;&#1090;_&#1041;&#1072;&#1075;&#1072;&#1090;&#1086;&#1087;&#1088;&#1086;&#1092;&#1110;&#1083;&#1100;&#1085;&#1072;%20&#1083;&#1110;&#1082;&#1072;&#1088;&#1085;&#1103;,%20&#1057;&#1108;&#1074;&#1108;&#1088;&#1086;&#1076;&#1086;&#1085;&#1077;&#1094;&#1100;&#1082;_0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ON\departments\&#1056;&#1054;&#1041;&#1054;&#1058;&#1040;\&#1047;&#1042;&#1030;&#1058;&#1053;&#1030;%20&#1060;&#1054;&#1056;&#1052;&#1048;_&#1043;&#1060;-11\&#1054;&#1075;&#1086;&#1083;&#1086;&#1096;&#1077;&#1085;&#1085;&#1103;%2010-11_&#1043;&#1060;\&#1047;&#1074;&#1110;&#1090;&#1085;&#1110;%20&#1092;&#1086;&#1088;&#1084;&#1080;%202010\Add%208_FinReport%20For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H\Users\o.zagorovskaya\Documents\work\GF\GF%2011-12\&#1047;&#1074;&#1110;&#1090;&#1110;%20&#1092;&#1086;&#1088;&#1084;&#1080;%20%20&#1043;&#1060;_2011\&#1047;&#1074;&#1110;&#1090;_&#1040;&#1053;&#1058;&#1048;%20&#1057;&#1053;&#1030;&#1044;_&#1051;&#1091;&#1075;&#1072;&#1085;&#1089;&#1100;&#1082;_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.attachmail.ru/Users/o.zagorovskaya/Documents/work/GF/GF%2011-12/&#1047;&#1074;&#1110;&#1090;&#1110;%20&#1092;&#1086;&#1088;&#1084;&#1080;%20%20&#1043;&#1060;_2011/&#1047;&#1074;&#1110;&#1090;_&#1040;&#1053;&#1058;&#1048;%20&#1057;&#1053;&#1030;&#1044;_&#1051;&#1091;&#1075;&#1072;&#1085;&#1089;&#1100;&#1082;_01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/Users/e.gorishna/AppData/Local/Microsoft/Windows/Temporary%20Internet%20Files/Content.Outlook/YQQQC24J/Users/i.yara/AppData/Local/Microsoft/Windows/Temporary%20Internet%20Files/Content.Outlook/P8NNAK3E/02%20Robochyy-plan-ta-budget_R10_2012.xls?8292D8BC" TargetMode="External"/><Relationship Id="rId1" Type="http://schemas.openxmlformats.org/officeDocument/2006/relationships/externalLinkPath" Target="file:///\\8292D8BC\02%20Robochyy-plan-ta-budget_R10_20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.yara/AppData/Local/Microsoft/Windows/Temporary%20Internet%20Files/Content.Outlook/P8NNAK3E/02%20Robochyy-plan-ta-budget_R10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 сторінка РП+Бюджет"/>
      <sheetName val="Робочий план та бюджет_детально"/>
      <sheetName val="Розрахунок вартості проекту"/>
      <sheetName val="Розрахунок траншів"/>
      <sheetName val="Титульний лист"/>
      <sheetName val="Інвентарний лист"/>
      <sheetName val="Список операцій 1 звіт "/>
      <sheetName val="Список операцій 2 звіт"/>
      <sheetName val="Список операцій 3 звіт"/>
      <sheetName val="Список операцій 4 звіт"/>
      <sheetName val="Контрагенти 1 звіт "/>
      <sheetName val="Контрагенти 2 звіт"/>
      <sheetName val="Контрагенти 3 звіт "/>
      <sheetName val="Контрагенти 4 звіт "/>
      <sheetName val="Список операцій 5 звіт "/>
      <sheetName val="Список операцій 6 звіт"/>
      <sheetName val="Контрагенти 5 звіт "/>
      <sheetName val="Контрагенти 6 звіт "/>
      <sheetName val="Категорії бюджету"/>
      <sheetName val="Вартість 2012"/>
      <sheetName val="лінії робочого плану"/>
      <sheetName val="тип_відносин"/>
      <sheetName val="категорії витрат"/>
      <sheetName val="періоди"/>
      <sheetName val="лінії бюджету"/>
      <sheetName val="тип віднос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C2" t="str">
            <v>01.01.01.01.</v>
          </cell>
        </row>
        <row r="3">
          <cell r="C3" t="str">
            <v>01.01.01.02.</v>
          </cell>
        </row>
        <row r="4">
          <cell r="C4" t="str">
            <v>01.01.01.03.</v>
          </cell>
        </row>
        <row r="5">
          <cell r="C5" t="str">
            <v>01.01.01.04.</v>
          </cell>
        </row>
        <row r="6">
          <cell r="C6" t="str">
            <v>01.01.01.05.</v>
          </cell>
        </row>
        <row r="7">
          <cell r="C7" t="str">
            <v>01.01.01.06.</v>
          </cell>
        </row>
        <row r="8">
          <cell r="C8" t="str">
            <v>01.01.01.07</v>
          </cell>
        </row>
        <row r="9">
          <cell r="C9" t="str">
            <v>01.01.01.08.</v>
          </cell>
        </row>
        <row r="10">
          <cell r="C10" t="str">
            <v>01.01.01.09.</v>
          </cell>
        </row>
        <row r="11">
          <cell r="C11" t="str">
            <v>01.01.01.10.</v>
          </cell>
        </row>
        <row r="12">
          <cell r="C12" t="str">
            <v>01.01.01.11.</v>
          </cell>
        </row>
        <row r="13">
          <cell r="C13" t="str">
            <v>01.04.01.01.</v>
          </cell>
        </row>
        <row r="14">
          <cell r="C14" t="str">
            <v>01.04.01.02.</v>
          </cell>
        </row>
        <row r="15">
          <cell r="C15" t="str">
            <v>01.04.01.03.</v>
          </cell>
        </row>
        <row r="16">
          <cell r="C16" t="str">
            <v>01.04.01.04.</v>
          </cell>
        </row>
        <row r="17">
          <cell r="C17" t="str">
            <v>01.04.01.05.</v>
          </cell>
        </row>
        <row r="18">
          <cell r="C18" t="str">
            <v>01.04.01.06.</v>
          </cell>
        </row>
        <row r="19">
          <cell r="C19" t="str">
            <v>01.04.01.07.</v>
          </cell>
        </row>
        <row r="20">
          <cell r="C20" t="str">
            <v>01.04.01.08.</v>
          </cell>
        </row>
        <row r="21">
          <cell r="C21" t="str">
            <v>01.04.01.09.</v>
          </cell>
        </row>
        <row r="22">
          <cell r="C22" t="str">
            <v>01.04.01.10.</v>
          </cell>
        </row>
        <row r="23">
          <cell r="C23" t="str">
            <v>01.04.01.11.</v>
          </cell>
        </row>
        <row r="24">
          <cell r="C24" t="str">
            <v>01.04.02.01.</v>
          </cell>
        </row>
        <row r="25">
          <cell r="C25" t="str">
            <v>01.04.02.02.</v>
          </cell>
        </row>
        <row r="26">
          <cell r="C26" t="str">
            <v>01.04.02.03.</v>
          </cell>
        </row>
        <row r="27">
          <cell r="C27" t="str">
            <v>01.04.02.04.</v>
          </cell>
        </row>
        <row r="28">
          <cell r="C28" t="str">
            <v>01.04.02.05.</v>
          </cell>
        </row>
        <row r="29">
          <cell r="C29" t="str">
            <v>01.04.02.06.</v>
          </cell>
        </row>
        <row r="30">
          <cell r="C30" t="str">
            <v>01.04.02.07.</v>
          </cell>
        </row>
        <row r="31">
          <cell r="C31" t="str">
            <v>01.04.02.08.</v>
          </cell>
        </row>
        <row r="32">
          <cell r="C32" t="str">
            <v>01.04.02.09.</v>
          </cell>
        </row>
        <row r="33">
          <cell r="C33" t="str">
            <v>01.04.02.10.</v>
          </cell>
        </row>
        <row r="34">
          <cell r="C34" t="str">
            <v>01.04.02.11.</v>
          </cell>
        </row>
        <row r="35">
          <cell r="C35" t="str">
            <v>01.05.05.01.</v>
          </cell>
        </row>
        <row r="36">
          <cell r="C36" t="str">
            <v>01.05.06.01.</v>
          </cell>
        </row>
        <row r="37">
          <cell r="C37" t="str">
            <v>01.05.07.01.</v>
          </cell>
        </row>
        <row r="38">
          <cell r="C38" t="str">
            <v>01.07.01.04.</v>
          </cell>
        </row>
        <row r="39">
          <cell r="C39" t="str">
            <v>01.07.01.05.</v>
          </cell>
        </row>
        <row r="40">
          <cell r="C40" t="str">
            <v>01.07.01.06.</v>
          </cell>
        </row>
        <row r="41">
          <cell r="C41" t="str">
            <v>01.07.01.07.</v>
          </cell>
        </row>
        <row r="42">
          <cell r="C42" t="str">
            <v>01.07.01.08.</v>
          </cell>
        </row>
        <row r="43">
          <cell r="C43" t="str">
            <v>01.07.01.20.</v>
          </cell>
        </row>
        <row r="44">
          <cell r="C44" t="str">
            <v>01.07.01.21.</v>
          </cell>
        </row>
        <row r="45">
          <cell r="C45" t="str">
            <v>01.07.01.22.</v>
          </cell>
        </row>
        <row r="46">
          <cell r="C46" t="str">
            <v>01.07.01.23.</v>
          </cell>
        </row>
        <row r="47">
          <cell r="C47" t="str">
            <v>01.07.01.24.</v>
          </cell>
        </row>
        <row r="48">
          <cell r="C48" t="str">
            <v>01.07.01.25</v>
          </cell>
        </row>
        <row r="49">
          <cell r="C49" t="str">
            <v>01.07.04.01.</v>
          </cell>
        </row>
        <row r="50">
          <cell r="C50" t="str">
            <v>01.07.04.02.</v>
          </cell>
        </row>
        <row r="51">
          <cell r="C51" t="str">
            <v>01.07.04.03.</v>
          </cell>
        </row>
        <row r="52">
          <cell r="C52" t="str">
            <v>01.07.04.04.</v>
          </cell>
        </row>
        <row r="53">
          <cell r="C53" t="str">
            <v>01.07.04.05.</v>
          </cell>
        </row>
        <row r="54">
          <cell r="C54" t="str">
            <v>01.07.04.06.</v>
          </cell>
        </row>
        <row r="55">
          <cell r="C55" t="str">
            <v>01.07.04.07.</v>
          </cell>
        </row>
        <row r="56">
          <cell r="C56" t="str">
            <v>01.07.04.08.</v>
          </cell>
        </row>
        <row r="57">
          <cell r="C57" t="str">
            <v>01.07.04.09.</v>
          </cell>
        </row>
        <row r="58">
          <cell r="C58" t="str">
            <v>01.07.04.10.</v>
          </cell>
        </row>
        <row r="59">
          <cell r="C59" t="str">
            <v>01.07.04.11.</v>
          </cell>
        </row>
        <row r="60">
          <cell r="C60" t="str">
            <v>01.07.06.01.</v>
          </cell>
        </row>
        <row r="61">
          <cell r="C61" t="str">
            <v>01.07.06.07.</v>
          </cell>
        </row>
        <row r="62">
          <cell r="C62" t="str">
            <v>01.07.06.08.</v>
          </cell>
        </row>
        <row r="63">
          <cell r="C63" t="str">
            <v>01.07.06.09.</v>
          </cell>
        </row>
        <row r="64">
          <cell r="C64" t="str">
            <v>01.07.06.10.</v>
          </cell>
        </row>
        <row r="65">
          <cell r="C65" t="str">
            <v>01.08.01.01.</v>
          </cell>
        </row>
        <row r="66">
          <cell r="C66" t="str">
            <v>01.08.01.02.</v>
          </cell>
        </row>
        <row r="67">
          <cell r="C67" t="str">
            <v>01.08.01.03.</v>
          </cell>
        </row>
        <row r="68">
          <cell r="C68" t="str">
            <v>01.08.01.04.</v>
          </cell>
        </row>
        <row r="69">
          <cell r="C69" t="str">
            <v>01.08.01.05.</v>
          </cell>
        </row>
        <row r="70">
          <cell r="C70" t="str">
            <v>01.08.01.06.</v>
          </cell>
        </row>
        <row r="71">
          <cell r="C71" t="str">
            <v>01.08.01.07.</v>
          </cell>
        </row>
        <row r="72">
          <cell r="C72" t="str">
            <v>01.08.01.08.</v>
          </cell>
        </row>
        <row r="73">
          <cell r="C73" t="str">
            <v>01.08.01.09.</v>
          </cell>
        </row>
        <row r="74">
          <cell r="C74" t="str">
            <v>01.08.01.10.</v>
          </cell>
        </row>
        <row r="75">
          <cell r="C75" t="str">
            <v>01.08.01.11.</v>
          </cell>
        </row>
        <row r="76">
          <cell r="C76" t="str">
            <v>01.08.01.12.</v>
          </cell>
        </row>
        <row r="77">
          <cell r="C77" t="str">
            <v>01.08.01.13.</v>
          </cell>
        </row>
        <row r="78">
          <cell r="C78" t="str">
            <v>02.01.03.01.</v>
          </cell>
        </row>
        <row r="79">
          <cell r="C79" t="str">
            <v>02.01.03.02.</v>
          </cell>
        </row>
        <row r="80">
          <cell r="C80" t="str">
            <v>02.01.03.03.</v>
          </cell>
        </row>
        <row r="81">
          <cell r="C81" t="str">
            <v>02.04.02.01.</v>
          </cell>
        </row>
        <row r="82">
          <cell r="C82" t="str">
            <v>02.04.02.02.</v>
          </cell>
        </row>
        <row r="83">
          <cell r="C83" t="str">
            <v>02.04.02.03.</v>
          </cell>
        </row>
        <row r="84">
          <cell r="C84" t="str">
            <v>02.04.02.04.</v>
          </cell>
        </row>
        <row r="85">
          <cell r="C85" t="str">
            <v>02.04.02.05.</v>
          </cell>
        </row>
        <row r="86">
          <cell r="C86" t="str">
            <v>02.04.02.06.</v>
          </cell>
        </row>
        <row r="87">
          <cell r="C87" t="str">
            <v>02.04.02.07.</v>
          </cell>
        </row>
        <row r="88">
          <cell r="C88" t="str">
            <v>02.04.02.08.</v>
          </cell>
        </row>
        <row r="89">
          <cell r="C89" t="str">
            <v>02.04.02.09.</v>
          </cell>
        </row>
        <row r="90">
          <cell r="C90" t="str">
            <v>02.04.02.10.</v>
          </cell>
        </row>
        <row r="91">
          <cell r="C91" t="str">
            <v>02.04.02.11.</v>
          </cell>
        </row>
        <row r="92">
          <cell r="C92" t="str">
            <v>02.04.02.12.</v>
          </cell>
        </row>
        <row r="93">
          <cell r="C93" t="str">
            <v>02.04.02.13.</v>
          </cell>
        </row>
        <row r="94">
          <cell r="C94" t="str">
            <v>02.04.02.14.</v>
          </cell>
        </row>
        <row r="95">
          <cell r="C95" t="str">
            <v>03.01.02.01.</v>
          </cell>
        </row>
        <row r="96">
          <cell r="C96" t="str">
            <v>03.01.02.02.</v>
          </cell>
        </row>
        <row r="97">
          <cell r="C97" t="str">
            <v>03.01.02.03.</v>
          </cell>
        </row>
        <row r="98">
          <cell r="C98" t="str">
            <v>03.01.02.05.</v>
          </cell>
        </row>
        <row r="99">
          <cell r="C99" t="str">
            <v>03.01.02.07.</v>
          </cell>
        </row>
        <row r="100">
          <cell r="C100" t="str">
            <v>03.01.02.08.</v>
          </cell>
        </row>
        <row r="101">
          <cell r="C101" t="str">
            <v>03.01.02.09.</v>
          </cell>
        </row>
        <row r="102">
          <cell r="C102" t="str">
            <v>03.01.02.10.</v>
          </cell>
        </row>
        <row r="103">
          <cell r="C103" t="str">
            <v>03.01.02.11.</v>
          </cell>
        </row>
        <row r="104">
          <cell r="C104" t="str">
            <v>03.01.02.12.</v>
          </cell>
        </row>
        <row r="105">
          <cell r="C105" t="str">
            <v>03.01.02.13.</v>
          </cell>
        </row>
        <row r="106">
          <cell r="C106" t="str">
            <v>03.01.03.05.</v>
          </cell>
        </row>
        <row r="107">
          <cell r="C107" t="str">
            <v>03.02.02.05.</v>
          </cell>
        </row>
        <row r="108">
          <cell r="C108" t="str">
            <v>03.01.06.01.</v>
          </cell>
        </row>
        <row r="109">
          <cell r="C109" t="str">
            <v>03.01.06.02.</v>
          </cell>
        </row>
        <row r="110">
          <cell r="C110" t="str">
            <v>03.01.06.03.</v>
          </cell>
        </row>
        <row r="111">
          <cell r="C111" t="str">
            <v>03.01.06.04.</v>
          </cell>
        </row>
        <row r="112">
          <cell r="C112" t="str">
            <v>03.01.06.05.</v>
          </cell>
        </row>
        <row r="113">
          <cell r="C113" t="str">
            <v>03.01.06.06.</v>
          </cell>
        </row>
        <row r="114">
          <cell r="C114" t="str">
            <v>03.01.06.08.</v>
          </cell>
        </row>
        <row r="115">
          <cell r="C115" t="str">
            <v>03.01.06.09.</v>
          </cell>
        </row>
        <row r="116">
          <cell r="C116" t="str">
            <v>03.01.06.10.</v>
          </cell>
        </row>
        <row r="117">
          <cell r="C117" t="str">
            <v>03.01.06.11.</v>
          </cell>
        </row>
        <row r="118">
          <cell r="C118" t="str">
            <v>АВ</v>
          </cell>
        </row>
        <row r="119">
          <cell r="C119" t="str">
            <v>ПП</v>
          </cell>
        </row>
      </sheetData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Список операцій"/>
      <sheetName val="Інвентарний лист"/>
      <sheetName val="Контрагент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Список операцій"/>
      <sheetName val="Інвентарний лист"/>
      <sheetName val="Контрагент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Список операцій"/>
      <sheetName val="Інвентарний лист"/>
      <sheetName val="Контрагент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Список операцій"/>
      <sheetName val="Інвентарний лист"/>
      <sheetName val="Контрагент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ий лист"/>
      <sheetName val="Інструкція до таб.індикаторів"/>
      <sheetName val="Таблиця індикаторів"/>
      <sheetName val="Вартість "/>
      <sheetName val="Розрахунок траншів"/>
      <sheetName val="Титульна сторінка РП+Бюджет"/>
      <sheetName val="Робочий план та бюджет_детально"/>
      <sheetName val="Таблиця витрат та послуг"/>
      <sheetName val="Аналіз виконання"/>
      <sheetName val="Список операцій 1 звіт "/>
      <sheetName val="Список операцій 2 звіт  "/>
      <sheetName val="Список операцій 3 звіт "/>
      <sheetName val="Список операцій 4 звіт "/>
      <sheetName val="Інвентарний лист"/>
      <sheetName val="Контрагенти 1 звіт"/>
      <sheetName val="Контрагенти 2 звіт"/>
      <sheetName val="Контрагенти 3 звіт"/>
      <sheetName val="Контрагенти 4 звіт"/>
      <sheetName val="лінії робочого плану"/>
      <sheetName val="категорії витр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>
        <row r="2">
          <cell r="A2" t="str">
            <v>06.05.07.</v>
          </cell>
        </row>
        <row r="3">
          <cell r="A3" t="str">
            <v>06.06.01.</v>
          </cell>
        </row>
        <row r="4">
          <cell r="A4" t="str">
            <v>06.08.04.</v>
          </cell>
        </row>
        <row r="5">
          <cell r="A5" t="str">
            <v>06.08.05.</v>
          </cell>
        </row>
        <row r="6">
          <cell r="A6" t="str">
            <v>06.08.06.</v>
          </cell>
        </row>
        <row r="7">
          <cell r="A7" t="str">
            <v>06.10.01.</v>
          </cell>
        </row>
        <row r="8">
          <cell r="A8" t="str">
            <v>08.02.03.</v>
          </cell>
        </row>
        <row r="9">
          <cell r="A9" t="str">
            <v>08.02.04.</v>
          </cell>
        </row>
        <row r="10">
          <cell r="A10" t="str">
            <v>08.03.08.</v>
          </cell>
        </row>
        <row r="11">
          <cell r="A11" t="str">
            <v>09.05.01.</v>
          </cell>
        </row>
        <row r="12">
          <cell r="A12" t="str">
            <v>10.01.02.01.</v>
          </cell>
        </row>
        <row r="13">
          <cell r="A13" t="str">
            <v>10.01.02.02.</v>
          </cell>
        </row>
        <row r="14">
          <cell r="A14" t="str">
            <v>10.01.02.03.</v>
          </cell>
        </row>
        <row r="15">
          <cell r="A15" t="str">
            <v>10.05.01.</v>
          </cell>
        </row>
        <row r="16">
          <cell r="A16" t="str">
            <v>10.06.03.</v>
          </cell>
        </row>
        <row r="17">
          <cell r="A17" t="str">
            <v>10.08.01.</v>
          </cell>
        </row>
        <row r="18">
          <cell r="A18" t="str">
            <v>10.09.01.</v>
          </cell>
        </row>
        <row r="19">
          <cell r="A19" t="str">
            <v>10.10.01.</v>
          </cell>
        </row>
        <row r="20">
          <cell r="A20" t="str">
            <v>10.11.01.</v>
          </cell>
        </row>
        <row r="21">
          <cell r="A21" t="str">
            <v>10.12.01.</v>
          </cell>
        </row>
        <row r="22">
          <cell r="A22" t="str">
            <v>11.02.01.</v>
          </cell>
        </row>
        <row r="23">
          <cell r="A23" t="str">
            <v>11.02.05.</v>
          </cell>
        </row>
        <row r="24">
          <cell r="A24" t="str">
            <v>13.01.06.</v>
          </cell>
        </row>
        <row r="25">
          <cell r="A25" t="str">
            <v>13.01.07.</v>
          </cell>
        </row>
        <row r="26">
          <cell r="A26" t="str">
            <v>13.02.01.</v>
          </cell>
        </row>
        <row r="27">
          <cell r="A27" t="str">
            <v>ПП</v>
          </cell>
        </row>
        <row r="28">
          <cell r="A28" t="str">
            <v>АВ</v>
          </cell>
        </row>
      </sheetData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і"/>
      <sheetName val="Список операцій"/>
      <sheetName val="Інвентарний лист"/>
      <sheetName val="Контрагенти"/>
      <sheetName val="Категорії витрат"/>
      <sheetName val="Вид діяльності"/>
    </sheetNames>
    <sheetDataSet>
      <sheetData sheetId="0" refreshError="1"/>
      <sheetData sheetId="1">
        <row r="6">
          <cell r="B6" t="str">
            <v>Директор проекту   7 % зайнятості   Ліпатова Т.П.</v>
          </cell>
        </row>
        <row r="7">
          <cell r="B7" t="str">
            <v>Директор проекту   7 % зайнятості   Ліпатова Т.П.</v>
          </cell>
        </row>
        <row r="8">
          <cell r="B8" t="str">
            <v>Бухгалтер проекту  20 % зайнятості  Краснюк Л.С.</v>
          </cell>
        </row>
        <row r="9">
          <cell r="B9" t="str">
            <v>Бухгалтер проекту  20% зайнятості  Краснюк Л.С.</v>
          </cell>
        </row>
        <row r="10">
          <cell r="B10" t="str">
            <v>Документатор  14 % зайнятості  Техмановський С.А./Ліпатов С.В.</v>
          </cell>
        </row>
        <row r="11">
          <cell r="B11" t="str">
            <v>Документатор  10% зайнятості  Техмановський С.А./ Ліпатов С.В.</v>
          </cell>
        </row>
        <row r="12">
          <cell r="B12" t="str">
            <v>Психолог  15 % зайнятості Борисова Ю.О.</v>
          </cell>
        </row>
        <row r="13">
          <cell r="B13" t="str">
            <v>Психолог  7 % зайнятості Борисова Ю.О.</v>
          </cell>
        </row>
        <row r="14">
          <cell r="B14" t="str">
            <v>Соціальний працівник  "Рівний-рівному" 30 % зайнятості  Шмалюк О.В.</v>
          </cell>
        </row>
        <row r="15">
          <cell r="B15" t="str">
            <v>Соціальний працівник  "Рівний-рівному" 70 % зайнятості  Шмалюк О.В.</v>
          </cell>
        </row>
        <row r="16">
          <cell r="B16" t="str">
            <v>Нарахування на заробітну плату 36,76%</v>
          </cell>
        </row>
        <row r="17">
          <cell r="B17" t="str">
            <v>Нарахування на заробітну плату 36,76%</v>
          </cell>
        </row>
        <row r="18">
          <cell r="B18" t="str">
            <v>Нарахування на заробітну плату 7,56%</v>
          </cell>
        </row>
        <row r="19">
          <cell r="B19" t="str">
            <v>Нарахування на заробітну плату 7,56%</v>
          </cell>
        </row>
        <row r="20">
          <cell r="B20" t="str">
            <v>Лікар інфекціоніст   7 % зайнятості  Семотюк І. В.</v>
          </cell>
        </row>
        <row r="21">
          <cell r="B21" t="str">
            <v>Медична сестра  7 % зайнятості  Остапчук Т.В.</v>
          </cell>
        </row>
        <row r="22">
          <cell r="B22" t="str">
            <v>Нарахування на гонорари 35,4%</v>
          </cell>
        </row>
        <row r="23">
          <cell r="B23" t="str">
            <v>Інформаційні заняття (Папір фліпчартний, маркери)</v>
          </cell>
        </row>
        <row r="24">
          <cell r="B24" t="str">
            <v>Інформаційні заняття (Папір фліпчартний, маркери)</v>
          </cell>
        </row>
        <row r="25">
          <cell r="B25" t="str">
            <v>Обслуговування оргтехніки (заправка картриджа)</v>
          </cell>
        </row>
        <row r="26">
          <cell r="B26" t="str">
            <v>Програмне забезпечення 1С бухгалтерія 8 версія</v>
          </cell>
        </row>
        <row r="27">
          <cell r="B27" t="str">
            <v>Програмне забезпечення 1С бухгалтерія 8 версія</v>
          </cell>
        </row>
        <row r="28">
          <cell r="B28" t="str">
            <v>Буфетне обслуговування груп самодопомоги (Кава,чай, цукор,солодощі, одноразовий посуд)(2 групи на місяць, вартість одної 70,90 грн.)</v>
          </cell>
        </row>
        <row r="29">
          <cell r="B29" t="str">
            <v>Буфетне обслуговування груп самодопомоги (Кава,чай, цукор,солодощі, одноразовий посуд)(2 групи на місяць, вартість одної 73,60 грн.)</v>
          </cell>
        </row>
        <row r="30">
          <cell r="B30" t="str">
            <v>Клуб вихідного дня (пікнік на природі - 1 зустріч Х на 30 клієнтів - одноразовий посуд, м'ясо, хліб, овочі,  піца )</v>
          </cell>
        </row>
        <row r="31">
          <cell r="B31" t="str">
            <v>Святкування дня іменинника ( 1 зустріч Х на 30 клієнтів - кава, чай, солодощі )</v>
          </cell>
        </row>
        <row r="32">
          <cell r="B32" t="str">
            <v>Банківські витрати 1%</v>
          </cell>
        </row>
        <row r="33">
          <cell r="B33" t="str">
            <v>Банківські витрати 1%</v>
          </cell>
        </row>
        <row r="34">
          <cell r="B34" t="str">
            <v>Канцтовари для офісу</v>
          </cell>
        </row>
        <row r="35">
          <cell r="B35" t="str">
            <v>Канцтовари для офісу</v>
          </cell>
        </row>
        <row r="36">
          <cell r="B36" t="str">
            <v>Оренда приміщення</v>
          </cell>
        </row>
        <row r="37">
          <cell r="B37" t="str">
            <v>Комунальні послуги</v>
          </cell>
        </row>
        <row r="38">
          <cell r="B38" t="str">
            <v>Телефон, факс, Інтернет, пошта</v>
          </cell>
        </row>
        <row r="39">
          <cell r="B39" t="str">
            <v>Телефон, факс, Інтернет, пошта</v>
          </cell>
        </row>
      </sheetData>
      <sheetData sheetId="2" refreshError="1"/>
      <sheetData sheetId="3"/>
      <sheetData sheetId="4" refreshError="1"/>
      <sheetData sheetId="5"/>
      <sheetData sheetId="6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4">
          <cell r="B14" t="str">
            <v>Діяльність суб-реципієнтів</v>
          </cell>
        </row>
      </sheetData>
      <sheetData sheetId="7">
        <row r="2">
          <cell r="A2" t="str">
            <v>6.5.7.</v>
          </cell>
        </row>
        <row r="3">
          <cell r="A3" t="str">
            <v>6.6.1.</v>
          </cell>
        </row>
        <row r="4">
          <cell r="A4" t="str">
            <v>6.7.1.</v>
          </cell>
        </row>
        <row r="5">
          <cell r="A5" t="str">
            <v>6.8.4.</v>
          </cell>
        </row>
        <row r="6">
          <cell r="A6" t="str">
            <v>6.8.5.</v>
          </cell>
        </row>
        <row r="7">
          <cell r="A7" t="str">
            <v>6.8.6.</v>
          </cell>
        </row>
        <row r="8">
          <cell r="A8" t="str">
            <v>6.10.1.</v>
          </cell>
        </row>
        <row r="9">
          <cell r="A9" t="str">
            <v>8.2.3.</v>
          </cell>
        </row>
        <row r="10">
          <cell r="A10" t="str">
            <v>8.2.4.</v>
          </cell>
        </row>
        <row r="11">
          <cell r="A11" t="str">
            <v>8.3.8.</v>
          </cell>
        </row>
        <row r="12">
          <cell r="A12" t="str">
            <v>9.5.1.</v>
          </cell>
        </row>
        <row r="13">
          <cell r="A13" t="str">
            <v>10.1.1.</v>
          </cell>
        </row>
        <row r="14">
          <cell r="A14" t="str">
            <v>10.1.1.1.</v>
          </cell>
        </row>
        <row r="15">
          <cell r="A15" t="str">
            <v>10.1.2.</v>
          </cell>
        </row>
        <row r="16">
          <cell r="A16" t="str">
            <v>10.2.1.</v>
          </cell>
        </row>
        <row r="17">
          <cell r="A17" t="str">
            <v>10.2.2.</v>
          </cell>
        </row>
        <row r="18">
          <cell r="A18" t="str">
            <v>10.4.1.</v>
          </cell>
        </row>
        <row r="19">
          <cell r="A19" t="str">
            <v>10.5.1.</v>
          </cell>
        </row>
        <row r="20">
          <cell r="A20" t="str">
            <v>10.6.1.</v>
          </cell>
        </row>
        <row r="21">
          <cell r="A21" t="str">
            <v>10.6.3.</v>
          </cell>
        </row>
        <row r="22">
          <cell r="A22" t="str">
            <v>10.6.4.</v>
          </cell>
        </row>
        <row r="23">
          <cell r="A23" t="str">
            <v>10.7.3.</v>
          </cell>
        </row>
        <row r="24">
          <cell r="A24" t="str">
            <v>10.8.1.</v>
          </cell>
        </row>
        <row r="25">
          <cell r="A25" t="str">
            <v>10.9.1.</v>
          </cell>
        </row>
        <row r="26">
          <cell r="A26" t="str">
            <v>10.10.1.</v>
          </cell>
        </row>
        <row r="27">
          <cell r="A27" t="str">
            <v>11.1.2.</v>
          </cell>
        </row>
        <row r="28">
          <cell r="A28" t="str">
            <v>11.1.3.</v>
          </cell>
        </row>
        <row r="29">
          <cell r="A29" t="str">
            <v>11.2.1.</v>
          </cell>
        </row>
        <row r="30">
          <cell r="A30" t="str">
            <v>11.2.3.</v>
          </cell>
        </row>
        <row r="31">
          <cell r="A31" t="str">
            <v>13.1.6.</v>
          </cell>
        </row>
        <row r="32">
          <cell r="A32" t="str">
            <v>13.1.7.</v>
          </cell>
        </row>
        <row r="33">
          <cell r="A33" t="str">
            <v>13.2.1.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і"/>
      <sheetName val="Список операцій"/>
      <sheetName val="Інвентарний лист"/>
      <sheetName val="Контрагенти"/>
      <sheetName val="Категорії витрат"/>
      <sheetName val="Вид діяльності"/>
    </sheetNames>
    <sheetDataSet>
      <sheetData sheetId="0" refreshError="1"/>
      <sheetData sheetId="1">
        <row r="6">
          <cell r="B6" t="str">
            <v>Директор проекту   7 % зайнятості   Ліпатова Т.П.</v>
          </cell>
        </row>
        <row r="7">
          <cell r="B7" t="str">
            <v>Директор проекту   7 % зайнятості   Ліпатова Т.П.</v>
          </cell>
        </row>
        <row r="8">
          <cell r="B8" t="str">
            <v>Бухгалтер проекту  20 % зайнятості  Краснюк Л.С.</v>
          </cell>
        </row>
        <row r="9">
          <cell r="B9" t="str">
            <v>Бухгалтер проекту  20% зайнятості  Краснюк Л.С.</v>
          </cell>
        </row>
        <row r="10">
          <cell r="B10" t="str">
            <v>Документатор  14 % зайнятості  Техмановський С.А./Ліпатов С.В.</v>
          </cell>
        </row>
        <row r="11">
          <cell r="B11" t="str">
            <v>Документатор  10% зайнятості  Техмановський С.А./ Ліпатов С.В.</v>
          </cell>
        </row>
        <row r="12">
          <cell r="B12" t="str">
            <v>Психолог  15 % зайнятості Борисова Ю.О.</v>
          </cell>
        </row>
        <row r="13">
          <cell r="B13" t="str">
            <v>Психолог  7 % зайнятості Борисова Ю.О.</v>
          </cell>
        </row>
        <row r="14">
          <cell r="B14" t="str">
            <v>Соціальний працівник  "Рівний-рівному" 30 % зайнятості  Шмалюк О.В.</v>
          </cell>
        </row>
        <row r="15">
          <cell r="B15" t="str">
            <v>Соціальний працівник  "Рівний-рівному" 70 % зайнятості  Шмалюк О.В.</v>
          </cell>
        </row>
        <row r="16">
          <cell r="B16" t="str">
            <v>Нарахування на заробітну плату 36,76%</v>
          </cell>
        </row>
        <row r="17">
          <cell r="B17" t="str">
            <v>Нарахування на заробітну плату 36,76%</v>
          </cell>
        </row>
        <row r="18">
          <cell r="B18" t="str">
            <v>Нарахування на заробітну плату 7,56%</v>
          </cell>
        </row>
        <row r="19">
          <cell r="B19" t="str">
            <v>Нарахування на заробітну плату 7,56%</v>
          </cell>
        </row>
        <row r="20">
          <cell r="B20" t="str">
            <v>Лікар інфекціоніст   7 % зайнятості  Семотюк І. В.</v>
          </cell>
        </row>
        <row r="21">
          <cell r="B21" t="str">
            <v>Медична сестра  7 % зайнятості  Остапчук Т.В.</v>
          </cell>
        </row>
        <row r="22">
          <cell r="B22" t="str">
            <v>Нарахування на гонорари 35,4%</v>
          </cell>
        </row>
        <row r="23">
          <cell r="B23" t="str">
            <v>Інформаційні заняття (Папір фліпчартний, маркери)</v>
          </cell>
        </row>
        <row r="24">
          <cell r="B24" t="str">
            <v>Інформаційні заняття (Папір фліпчартний, маркери)</v>
          </cell>
        </row>
        <row r="25">
          <cell r="B25" t="str">
            <v>Обслуговування оргтехніки (заправка картриджа)</v>
          </cell>
        </row>
        <row r="26">
          <cell r="B26" t="str">
            <v>Програмне забезпечення 1С бухгалтерія 8 версія</v>
          </cell>
        </row>
        <row r="27">
          <cell r="B27" t="str">
            <v>Програмне забезпечення 1С бухгалтерія 8 версія</v>
          </cell>
        </row>
        <row r="28">
          <cell r="B28" t="str">
            <v>Буфетне обслуговування груп самодопомоги (Кава,чай, цукор,солодощі, одноразовий посуд)(2 групи на місяць, вартість одної 70,90 грн.)</v>
          </cell>
        </row>
        <row r="29">
          <cell r="B29" t="str">
            <v>Буфетне обслуговування груп самодопомоги (Кава,чай, цукор,солодощі, одноразовий посуд)(2 групи на місяць, вартість одної 73,60 грн.)</v>
          </cell>
        </row>
        <row r="30">
          <cell r="B30" t="str">
            <v>Клуб вихідного дня (пікнік на природі - 1 зустріч Х на 30 клієнтів - одноразовий посуд, м'ясо, хліб, овочі,  піца )</v>
          </cell>
        </row>
        <row r="31">
          <cell r="B31" t="str">
            <v>Святкування дня іменинника ( 1 зустріч Х на 30 клієнтів - кава, чай, солодощі )</v>
          </cell>
        </row>
        <row r="32">
          <cell r="B32" t="str">
            <v>Банківські витрати 1%</v>
          </cell>
        </row>
        <row r="33">
          <cell r="B33" t="str">
            <v>Банківські витрати 1%</v>
          </cell>
        </row>
        <row r="34">
          <cell r="B34" t="str">
            <v>Канцтовари для офісу</v>
          </cell>
        </row>
        <row r="35">
          <cell r="B35" t="str">
            <v>Канцтовари для офісу</v>
          </cell>
        </row>
        <row r="36">
          <cell r="B36" t="str">
            <v>Оренда приміщення</v>
          </cell>
        </row>
        <row r="37">
          <cell r="B37" t="str">
            <v>Комунальні послуги</v>
          </cell>
        </row>
        <row r="38">
          <cell r="B38" t="str">
            <v>Телефон, факс, Інтернет, пошта</v>
          </cell>
        </row>
        <row r="39">
          <cell r="B39" t="str">
            <v>Телефон, факс, Інтернет, пошта</v>
          </cell>
        </row>
      </sheetData>
      <sheetData sheetId="2" refreshError="1"/>
      <sheetData sheetId="3"/>
      <sheetData sheetId="4" refreshError="1"/>
      <sheetData sheetId="5"/>
      <sheetData sheetId="6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4">
          <cell r="B14" t="str">
            <v>Діяльність суб-реципієнтів</v>
          </cell>
        </row>
      </sheetData>
      <sheetData sheetId="7">
        <row r="2">
          <cell r="A2" t="str">
            <v>6.5.7.</v>
          </cell>
        </row>
        <row r="3">
          <cell r="A3" t="str">
            <v>6.6.1.</v>
          </cell>
        </row>
        <row r="4">
          <cell r="A4" t="str">
            <v>6.7.1.</v>
          </cell>
        </row>
        <row r="5">
          <cell r="A5" t="str">
            <v>6.8.4.</v>
          </cell>
        </row>
        <row r="6">
          <cell r="A6" t="str">
            <v>6.8.5.</v>
          </cell>
        </row>
        <row r="7">
          <cell r="A7" t="str">
            <v>6.8.6.</v>
          </cell>
        </row>
        <row r="8">
          <cell r="A8" t="str">
            <v>6.10.1.</v>
          </cell>
        </row>
        <row r="9">
          <cell r="A9" t="str">
            <v>8.2.3.</v>
          </cell>
        </row>
        <row r="10">
          <cell r="A10" t="str">
            <v>8.2.4.</v>
          </cell>
        </row>
        <row r="11">
          <cell r="A11" t="str">
            <v>8.3.8.</v>
          </cell>
        </row>
        <row r="12">
          <cell r="A12" t="str">
            <v>9.5.1.</v>
          </cell>
        </row>
        <row r="13">
          <cell r="A13" t="str">
            <v>10.1.1.</v>
          </cell>
        </row>
        <row r="14">
          <cell r="A14" t="str">
            <v>10.1.1.1.</v>
          </cell>
        </row>
        <row r="15">
          <cell r="A15" t="str">
            <v>10.1.2.</v>
          </cell>
        </row>
        <row r="16">
          <cell r="A16" t="str">
            <v>10.2.1.</v>
          </cell>
        </row>
        <row r="17">
          <cell r="A17" t="str">
            <v>10.2.2.</v>
          </cell>
        </row>
        <row r="18">
          <cell r="A18" t="str">
            <v>10.4.1.</v>
          </cell>
        </row>
        <row r="19">
          <cell r="A19" t="str">
            <v>10.5.1.</v>
          </cell>
        </row>
        <row r="20">
          <cell r="A20" t="str">
            <v>10.6.1.</v>
          </cell>
        </row>
        <row r="21">
          <cell r="A21" t="str">
            <v>10.6.3.</v>
          </cell>
        </row>
        <row r="22">
          <cell r="A22" t="str">
            <v>10.6.4.</v>
          </cell>
        </row>
        <row r="23">
          <cell r="A23" t="str">
            <v>10.7.3.</v>
          </cell>
        </row>
        <row r="24">
          <cell r="A24" t="str">
            <v>10.8.1.</v>
          </cell>
        </row>
        <row r="25">
          <cell r="A25" t="str">
            <v>10.9.1.</v>
          </cell>
        </row>
        <row r="26">
          <cell r="A26" t="str">
            <v>10.10.1.</v>
          </cell>
        </row>
        <row r="27">
          <cell r="A27" t="str">
            <v>11.1.2.</v>
          </cell>
        </row>
        <row r="28">
          <cell r="A28" t="str">
            <v>11.1.3.</v>
          </cell>
        </row>
        <row r="29">
          <cell r="A29" t="str">
            <v>11.2.1.</v>
          </cell>
        </row>
        <row r="30">
          <cell r="A30" t="str">
            <v>11.2.3.</v>
          </cell>
        </row>
        <row r="31">
          <cell r="A31" t="str">
            <v>13.1.6.</v>
          </cell>
        </row>
        <row r="32">
          <cell r="A32" t="str">
            <v>13.1.7.</v>
          </cell>
        </row>
        <row r="33">
          <cell r="A33" t="str">
            <v>13.2.1.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і"/>
      <sheetName val="Список операцій"/>
      <sheetName val="Інвентарний лист"/>
      <sheetName val="Контрагенти"/>
      <sheetName val="Категорії витрат"/>
      <sheetName val="Вид діяльності"/>
      <sheetName val="#ССЫЛКА"/>
    </sheetNames>
    <sheetDataSet>
      <sheetData sheetId="0" refreshError="1"/>
      <sheetData sheetId="1">
        <row r="6">
          <cell r="B6" t="str">
            <v>Директор проекту   7 % зайнятості   Ліпатова Т.П.</v>
          </cell>
        </row>
        <row r="7">
          <cell r="B7" t="str">
            <v>Директор проекту   7 % зайнятості   Ліпатова Т.П.</v>
          </cell>
        </row>
        <row r="8">
          <cell r="B8" t="str">
            <v>Бухгалтер проекту  20 % зайнятості  Краснюк Л.С.</v>
          </cell>
        </row>
        <row r="9">
          <cell r="B9" t="str">
            <v>Бухгалтер проекту  20% зайнятості  Краснюк Л.С.</v>
          </cell>
        </row>
        <row r="10">
          <cell r="B10" t="str">
            <v>Документатор  14 % зайнятості  Техмановський С.А./Ліпатов С.В.</v>
          </cell>
        </row>
        <row r="11">
          <cell r="B11" t="str">
            <v>Документатор  10% зайнятості  Техмановський С.А./ Ліпатов С.В.</v>
          </cell>
        </row>
        <row r="12">
          <cell r="B12" t="str">
            <v>Психолог  15 % зайнятості Борисова Ю.О.</v>
          </cell>
        </row>
        <row r="13">
          <cell r="B13" t="str">
            <v>Психолог  7 % зайнятості Борисова Ю.О.</v>
          </cell>
        </row>
        <row r="14">
          <cell r="B14" t="str">
            <v>Соціальний працівник  "Рівний-рівному" 30 % зайнятості  Шмалюк О.В.</v>
          </cell>
        </row>
        <row r="15">
          <cell r="B15" t="str">
            <v>Соціальний працівник  "Рівний-рівному" 70 % зайнятості  Шмалюк О.В.</v>
          </cell>
        </row>
        <row r="16">
          <cell r="B16" t="str">
            <v>Нарахування на заробітну плату 36,76%</v>
          </cell>
        </row>
        <row r="17">
          <cell r="B17" t="str">
            <v>Нарахування на заробітну плату 36,76%</v>
          </cell>
        </row>
        <row r="18">
          <cell r="B18" t="str">
            <v>Нарахування на заробітну плату 7,56%</v>
          </cell>
        </row>
        <row r="19">
          <cell r="B19" t="str">
            <v>Нарахування на заробітну плату 7,56%</v>
          </cell>
        </row>
        <row r="20">
          <cell r="B20" t="str">
            <v>Лікар інфекціоніст   7 % зайнятості  Семотюк І. В.</v>
          </cell>
        </row>
        <row r="21">
          <cell r="B21" t="str">
            <v>Медична сестра  7 % зайнятості  Остапчук Т.В.</v>
          </cell>
        </row>
        <row r="22">
          <cell r="B22" t="str">
            <v>Нарахування на гонорари 35,4%</v>
          </cell>
        </row>
        <row r="23">
          <cell r="B23" t="str">
            <v>Інформаційні заняття (Папір фліпчартний, маркери)</v>
          </cell>
        </row>
        <row r="24">
          <cell r="B24" t="str">
            <v>Інформаційні заняття (Папір фліпчартний, маркери)</v>
          </cell>
        </row>
        <row r="25">
          <cell r="B25" t="str">
            <v>Обслуговування оргтехніки (заправка картриджа)</v>
          </cell>
        </row>
        <row r="26">
          <cell r="B26" t="str">
            <v>Програмне забезпечення 1С бухгалтерія 8 версія</v>
          </cell>
        </row>
        <row r="27">
          <cell r="B27" t="str">
            <v>Програмне забезпечення 1С бухгалтерія 8 версія</v>
          </cell>
        </row>
        <row r="28">
          <cell r="B28" t="str">
            <v>Буфетне обслуговування груп самодопомоги (Кава,чай, цукор,солодощі, одноразовий посуд)(2 групи на місяць, вартість одної 70,90 грн.)</v>
          </cell>
        </row>
        <row r="29">
          <cell r="B29" t="str">
            <v>Буфетне обслуговування груп самодопомоги (Кава,чай, цукор,солодощі, одноразовий посуд)(2 групи на місяць, вартість одної 73,60 грн.)</v>
          </cell>
        </row>
        <row r="30">
          <cell r="B30" t="str">
            <v>Клуб вихідного дня (пікнік на природі - 1 зустріч Х на 30 клієнтів - одноразовий посуд, м'ясо, хліб, овочі,  піца )</v>
          </cell>
        </row>
        <row r="31">
          <cell r="B31" t="str">
            <v>Святкування дня іменинника ( 1 зустріч Х на 30 клієнтів - кава, чай, солодощі )</v>
          </cell>
        </row>
        <row r="32">
          <cell r="B32" t="str">
            <v>Банківські витрати 1%</v>
          </cell>
        </row>
        <row r="33">
          <cell r="B33" t="str">
            <v>Банківські витрати 1%</v>
          </cell>
        </row>
        <row r="34">
          <cell r="B34" t="str">
            <v>Канцтовари для офісу</v>
          </cell>
        </row>
        <row r="35">
          <cell r="B35" t="str">
            <v>Канцтовари для офісу</v>
          </cell>
        </row>
        <row r="36">
          <cell r="B36" t="str">
            <v>Оренда приміщення</v>
          </cell>
        </row>
        <row r="37">
          <cell r="B37" t="str">
            <v>Комунальні послуги</v>
          </cell>
        </row>
        <row r="38">
          <cell r="B38" t="str">
            <v>Телефон, факс, Інтернет, пошта</v>
          </cell>
        </row>
        <row r="39">
          <cell r="B39" t="str">
            <v>Телефон, факс, Інтернет, пошта</v>
          </cell>
        </row>
      </sheetData>
      <sheetData sheetId="2" refreshError="1"/>
      <sheetData sheetId="3"/>
      <sheetData sheetId="4" refreshError="1"/>
      <sheetData sheetId="5"/>
      <sheetData sheetId="6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4">
          <cell r="B14" t="str">
            <v>Діяльність суб-реципієнтів</v>
          </cell>
        </row>
      </sheetData>
      <sheetData sheetId="7">
        <row r="2">
          <cell r="A2" t="str">
            <v>6.5.7.</v>
          </cell>
        </row>
        <row r="3">
          <cell r="A3" t="str">
            <v>6.6.1.</v>
          </cell>
        </row>
        <row r="4">
          <cell r="A4" t="str">
            <v>6.7.1.</v>
          </cell>
        </row>
        <row r="5">
          <cell r="A5" t="str">
            <v>6.8.4.</v>
          </cell>
        </row>
        <row r="6">
          <cell r="A6" t="str">
            <v>6.8.5.</v>
          </cell>
        </row>
        <row r="7">
          <cell r="A7" t="str">
            <v>6.8.6.</v>
          </cell>
        </row>
        <row r="8">
          <cell r="A8" t="str">
            <v>6.10.1.</v>
          </cell>
        </row>
        <row r="9">
          <cell r="A9" t="str">
            <v>8.2.3.</v>
          </cell>
        </row>
        <row r="10">
          <cell r="A10" t="str">
            <v>8.2.4.</v>
          </cell>
        </row>
        <row r="11">
          <cell r="A11" t="str">
            <v>8.3.8.</v>
          </cell>
        </row>
        <row r="12">
          <cell r="A12" t="str">
            <v>9.5.1.</v>
          </cell>
        </row>
        <row r="13">
          <cell r="A13" t="str">
            <v>10.1.1.</v>
          </cell>
        </row>
        <row r="14">
          <cell r="A14" t="str">
            <v>10.1.1.1.</v>
          </cell>
        </row>
        <row r="15">
          <cell r="A15" t="str">
            <v>10.1.2.</v>
          </cell>
        </row>
        <row r="16">
          <cell r="A16" t="str">
            <v>10.2.1.</v>
          </cell>
        </row>
        <row r="17">
          <cell r="A17" t="str">
            <v>10.2.2.</v>
          </cell>
        </row>
        <row r="18">
          <cell r="A18" t="str">
            <v>10.4.1.</v>
          </cell>
        </row>
        <row r="19">
          <cell r="A19" t="str">
            <v>10.5.1.</v>
          </cell>
        </row>
        <row r="20">
          <cell r="A20" t="str">
            <v>10.6.1.</v>
          </cell>
        </row>
        <row r="21">
          <cell r="A21" t="str">
            <v>10.6.3.</v>
          </cell>
        </row>
        <row r="22">
          <cell r="A22" t="str">
            <v>10.6.4.</v>
          </cell>
        </row>
        <row r="23">
          <cell r="A23" t="str">
            <v>10.7.3.</v>
          </cell>
        </row>
        <row r="24">
          <cell r="A24" t="str">
            <v>10.8.1.</v>
          </cell>
        </row>
        <row r="25">
          <cell r="A25" t="str">
            <v>10.9.1.</v>
          </cell>
        </row>
        <row r="26">
          <cell r="A26" t="str">
            <v>10.10.1.</v>
          </cell>
        </row>
        <row r="27">
          <cell r="A27" t="str">
            <v>11.1.2.</v>
          </cell>
        </row>
        <row r="28">
          <cell r="A28" t="str">
            <v>11.1.3.</v>
          </cell>
        </row>
        <row r="29">
          <cell r="A29" t="str">
            <v>11.2.1.</v>
          </cell>
        </row>
        <row r="30">
          <cell r="A30" t="str">
            <v>11.2.3.</v>
          </cell>
        </row>
        <row r="31">
          <cell r="A31" t="str">
            <v>13.1.6.</v>
          </cell>
        </row>
        <row r="32">
          <cell r="A32" t="str">
            <v>13.1.7.</v>
          </cell>
        </row>
        <row r="33">
          <cell r="A33" t="str">
            <v>13.2.1.</v>
          </cell>
        </row>
      </sheetData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 до таб.індикаторів"/>
      <sheetName val="Таблиця індикаторів"/>
      <sheetName val="Вартість "/>
      <sheetName val="Титульна сторінка РП+Бюджет"/>
      <sheetName val="Робочий план та бюджет_детально"/>
      <sheetName val="Титульний лист"/>
      <sheetName val="Таблиця витрат та послуг"/>
      <sheetName val="Аналіз виконання"/>
      <sheetName val="Розрахунок траншів"/>
      <sheetName val="Інвентарний лист"/>
      <sheetName val="лінії робочого плану"/>
      <sheetName val="категорії витрат"/>
      <sheetName val="Список операцій 1 звіт"/>
      <sheetName val="Список операцій 2 звіт"/>
      <sheetName val="Список операцій 3 звіт"/>
      <sheetName val="Список операцій 4 звіт"/>
      <sheetName val="Контрагенти 1 звіт"/>
      <sheetName val="Контрагенти 2 звіт"/>
      <sheetName val="Контрагенти 3 звіт"/>
      <sheetName val="Контрагенти 4 звіт"/>
      <sheetName val="Інструкція"/>
      <sheetName val="Догляд і підтримка"/>
      <sheetName val="Розрахунок вартості проект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D3" t="str">
            <v>Тренінг "Основи антиретровірусної терапії" для мультидисциплінарних команд (24 учасника х 3 тренінга)</v>
          </cell>
        </row>
        <row r="4">
          <cell r="D4" t="str">
            <v>Гонорар тренера</v>
          </cell>
        </row>
        <row r="5">
          <cell r="D5" t="str">
            <v>Гонорар тренера</v>
          </cell>
        </row>
        <row r="6">
          <cell r="D6" t="str">
            <v>Гонорар тренера</v>
          </cell>
        </row>
        <row r="7">
          <cell r="D7" t="str">
            <v>Гонорар тренера</v>
          </cell>
        </row>
        <row r="8">
          <cell r="D8" t="str">
            <v>тренінг "Опортуністичні інфекції: лікування, діагностика, профілактика" для мультидисциплінарних команд (24 учасника х 3 тренінги)</v>
          </cell>
        </row>
        <row r="9">
          <cell r="D9" t="str">
            <v>Гонорар тренера</v>
          </cell>
        </row>
        <row r="10">
          <cell r="D10" t="str">
            <v>Гонорар тренера</v>
          </cell>
        </row>
        <row r="11">
          <cell r="D11" t="str">
            <v>Гонорар тренера</v>
          </cell>
        </row>
        <row r="12">
          <cell r="D12" t="str">
            <v>Гонорар тренера</v>
          </cell>
        </row>
        <row r="13">
          <cell r="D13" t="str">
            <v>Тренінг "Туберкульоз и ВІЛ-інфекція: діагностика і лікування, ведення випадку" для мультидисциплінарних команд (24 учасника х 2 тренінги)</v>
          </cell>
        </row>
        <row r="14">
          <cell r="D14" t="str">
            <v>Гонорар тренера</v>
          </cell>
        </row>
        <row r="15">
          <cell r="D15" t="str">
            <v>Гонорар тренера</v>
          </cell>
        </row>
        <row r="16">
          <cell r="D16" t="str">
            <v>Гонорар тренера</v>
          </cell>
        </row>
        <row r="17">
          <cell r="D17" t="str">
            <v>Гонорар тренера</v>
          </cell>
        </row>
        <row r="18">
          <cell r="D18" t="str">
            <v>Тренінг "Здійснення фармнагляду за побічними реакціями АРВ препаратів" для мультидисциплінарних команд (24 учасника х 2 тренінги)</v>
          </cell>
        </row>
        <row r="19">
          <cell r="D19" t="str">
            <v>Гонорар тренера</v>
          </cell>
        </row>
        <row r="20">
          <cell r="D20" t="str">
            <v>Гонорар тренера</v>
          </cell>
        </row>
        <row r="21">
          <cell r="D21" t="str">
            <v>Гонорар тренера</v>
          </cell>
        </row>
        <row r="22">
          <cell r="D22" t="str">
            <v>Гонорар тренера</v>
          </cell>
        </row>
        <row r="23">
          <cell r="D23" t="str">
            <v>Гонорар тренера</v>
          </cell>
        </row>
        <row r="24">
          <cell r="D24" t="str">
            <v>Тренінг  "Коінфекція ВІЛ/вірусні гепатити В і С" для мультидисциплінарних команд (24 учасника х 1 тренінг)</v>
          </cell>
        </row>
        <row r="25">
          <cell r="D25" t="str">
            <v>Гонорар тренера</v>
          </cell>
        </row>
        <row r="26">
          <cell r="D26" t="str">
            <v>Гонорар тренера</v>
          </cell>
        </row>
        <row r="27">
          <cell r="D27" t="str">
            <v>Гонорар тренера</v>
          </cell>
        </row>
        <row r="28">
          <cell r="D28" t="str">
            <v>Гонорар тренера</v>
          </cell>
        </row>
        <row r="29">
          <cell r="D29" t="str">
            <v>Тренінг "ВІЛ і жінки" для мультидисциплінарних команд (24 учасника х 1 тренінг)</v>
          </cell>
        </row>
        <row r="30">
          <cell r="D30" t="str">
            <v>Гонорар тренера</v>
          </cell>
        </row>
        <row r="31">
          <cell r="D31" t="str">
            <v>Гонорар тренера</v>
          </cell>
        </row>
        <row r="32">
          <cell r="D32" t="str">
            <v>Гонорар тренера</v>
          </cell>
        </row>
        <row r="33">
          <cell r="D33" t="str">
            <v>Гонорар тренера</v>
          </cell>
        </row>
        <row r="34">
          <cell r="D34" t="str">
            <v>Лікар-консультант з питань дистанційного консультування (пост-тренінговий супровід),</v>
          </cell>
        </row>
        <row r="35">
          <cell r="D35" t="str">
            <v>Фахівець з планування та накопичення навчально-методичних, демонстраційних, роздаткових та інших матеріалів</v>
          </cell>
        </row>
        <row r="36">
          <cell r="D36" t="str">
            <v xml:space="preserve">Оплата праці експерта із підготовки та проведення національної сертифікації курсів, за погодженням, НМАПО </v>
          </cell>
        </row>
        <row r="37">
          <cell r="D37" t="str">
            <v>Група експертів з написання тренінгових модулів (3 експерти)</v>
          </cell>
        </row>
        <row r="38">
          <cell r="D38" t="str">
            <v>Експерт з організації співпраці з системою охорони здоров’я/АМН України</v>
          </cell>
        </row>
        <row r="39">
          <cell r="D39" t="str">
            <v>Експерт з питань сертифікації</v>
          </cell>
        </row>
        <row r="40">
          <cell r="D40" t="str">
            <v>Експерт з питань фтизіатрії</v>
          </cell>
        </row>
        <row r="41">
          <cell r="D41" t="str">
            <v>Експерт з питань інфектології</v>
          </cell>
        </row>
        <row r="42">
          <cell r="D42" t="str">
            <v>Надання послуг з розробки навчальних програм</v>
          </cell>
        </row>
        <row r="43">
          <cell r="D43" t="str">
            <v>Консультант з питань соціально-психологічного супроводу</v>
          </cell>
        </row>
        <row r="44">
          <cell r="D44" t="str">
            <v>Надання послуг з інформ-комп'ютерних технологій</v>
          </cell>
        </row>
        <row r="45">
          <cell r="D45" t="str">
            <v xml:space="preserve">Експерт з питань використання статистичних методів, математичних моделей та баз данних </v>
          </cell>
        </row>
        <row r="46">
          <cell r="D46" t="str">
            <v>Оплата послуг консультанта-наставника</v>
          </cell>
        </row>
        <row r="47">
          <cell r="D47" t="str">
            <v>Наставницький візит (2 особи)</v>
          </cell>
        </row>
        <row r="48">
          <cell r="D48" t="str">
            <v>Оплата послуг консультанта-наставника</v>
          </cell>
        </row>
        <row r="49">
          <cell r="D49" t="str">
            <v>Наставницький візит (3 особи)</v>
          </cell>
        </row>
        <row r="50">
          <cell r="D50" t="str">
            <v>Консультація лікаря-інфекціоніста</v>
          </cell>
        </row>
        <row r="51">
          <cell r="D51" t="str">
            <v>Консультація лікаря-інфекціоніста</v>
          </cell>
        </row>
        <row r="52">
          <cell r="D52" t="str">
            <v>Консультація медичної сестри</v>
          </cell>
        </row>
        <row r="53">
          <cell r="D53" t="str">
            <v>Консультація медичної сестри</v>
          </cell>
        </row>
        <row r="54">
          <cell r="D54" t="str">
            <v>Консультація соціального працівника</v>
          </cell>
        </row>
        <row r="55">
          <cell r="D55" t="str">
            <v>Консультація соціального працівника</v>
          </cell>
        </row>
        <row r="56">
          <cell r="D56" t="str">
            <v>Оплата діагностики ТБ</v>
          </cell>
        </row>
        <row r="57">
          <cell r="D57" t="str">
            <v>Група самодопомоги для ЧСЧ</v>
          </cell>
        </row>
        <row r="58">
          <cell r="D58" t="str">
            <v>Консультація соціального працівника</v>
          </cell>
        </row>
        <row r="59">
          <cell r="D59" t="str">
            <v>Група самодопомоги для ЛЖВ</v>
          </cell>
        </row>
        <row r="60">
          <cell r="D60" t="str">
            <v>Культурно-масові заходи</v>
          </cell>
        </row>
        <row r="61">
          <cell r="D61" t="str">
            <v>Старший фахівець з догляду та підтримки ЛЖВ</v>
          </cell>
        </row>
        <row r="62">
          <cell r="D62" t="str">
            <v>Консультація медичної сестри</v>
          </cell>
        </row>
        <row r="63">
          <cell r="D63" t="str">
            <v>Консультація медичної сестри</v>
          </cell>
        </row>
        <row r="64">
          <cell r="D64" t="str">
            <v>Консультація медичної сестри</v>
          </cell>
        </row>
        <row r="65">
          <cell r="D65" t="str">
            <v>Консультація медичної сестри</v>
          </cell>
        </row>
        <row r="66">
          <cell r="D66" t="str">
            <v>Консультація медичної сестри</v>
          </cell>
        </row>
        <row r="67">
          <cell r="D67" t="str">
            <v>Консультація медичної сестри</v>
          </cell>
        </row>
        <row r="68">
          <cell r="D68" t="str">
            <v>Консультація медичної сестри</v>
          </cell>
        </row>
        <row r="69">
          <cell r="D69" t="str">
            <v>Консультація нарколога</v>
          </cell>
        </row>
        <row r="70">
          <cell r="D70" t="str">
            <v xml:space="preserve">Консультація психолога </v>
          </cell>
        </row>
        <row r="71">
          <cell r="D71" t="str">
            <v xml:space="preserve">Консультація психолога </v>
          </cell>
        </row>
        <row r="72">
          <cell r="D72" t="str">
            <v>Консультація соціального працівника</v>
          </cell>
        </row>
        <row r="73">
          <cell r="D73" t="str">
            <v>Консультація соціального працівника</v>
          </cell>
        </row>
        <row r="75">
          <cell r="D75" t="str">
            <v>Надання послуг соціального працівника</v>
          </cell>
        </row>
        <row r="76">
          <cell r="D76" t="str">
            <v>Консультація соціального працівника</v>
          </cell>
        </row>
        <row r="77">
          <cell r="D77" t="str">
            <v>Консультація соціального працівника</v>
          </cell>
        </row>
        <row r="78">
          <cell r="D78" t="str">
            <v>Консультація соціального працівника</v>
          </cell>
        </row>
        <row r="79">
          <cell r="D79" t="str">
            <v>Закупівля засобів індивідульного захисту</v>
          </cell>
        </row>
        <row r="80">
          <cell r="D80" t="str">
            <v>Тренінг "Соціально-психологічний супровід АРТ ї прихильність до лікування" для соціальних працівників (20 учасників х 4 тренінга)</v>
          </cell>
        </row>
        <row r="81">
          <cell r="D81" t="str">
            <v>Гонорар тренера</v>
          </cell>
        </row>
        <row r="82">
          <cell r="D82" t="str">
            <v>Гонорар тренера</v>
          </cell>
        </row>
        <row r="83">
          <cell r="D83" t="str">
            <v>Гонорар тренера</v>
          </cell>
        </row>
        <row r="84">
          <cell r="D84" t="str">
            <v>Надання послуг  з питань сертифікації</v>
          </cell>
        </row>
        <row r="85">
          <cell r="D85" t="str">
            <v>Науковий консультант з видання інформаційних матеріалів з питань соціальної роботи в сфері ВІЛ</v>
          </cell>
        </row>
        <row r="86">
          <cell r="D86" t="str">
            <v>Група консультантів з питань рецензування конкурсних інформаційних матеріалів</v>
          </cell>
        </row>
        <row r="87">
          <cell r="D87" t="str">
            <v>Винагорода переможцям конкурсу (3 переможця по 3 номінаціях)</v>
          </cell>
        </row>
        <row r="88">
          <cell r="D88" t="str">
            <v>Друк інформаційних матеріалів (9 000)</v>
          </cell>
        </row>
        <row r="89">
          <cell r="D89" t="str">
            <v>Консультативні послуги з питань моніторингу та оцінки АРТ</v>
          </cell>
        </row>
        <row r="90">
          <cell r="D90" t="str">
            <v>Консультативні послуги з питань моніторингу прихильності до АРТ (АРТ/АМБТ/ОІ/ВГС)</v>
          </cell>
        </row>
        <row r="91">
          <cell r="D91" t="str">
            <v>Програмний радник-консультант УНТЦ</v>
          </cell>
        </row>
        <row r="92">
          <cell r="D92" t="str">
            <v>Керівник напрямку УНТЦ</v>
          </cell>
        </row>
        <row r="93">
          <cell r="D93" t="str">
            <v xml:space="preserve">Керівник напрямку РЦ </v>
          </cell>
        </row>
        <row r="94">
          <cell r="D94" t="str">
            <v xml:space="preserve">Керівник напрямку РЦ </v>
          </cell>
        </row>
        <row r="95">
          <cell r="D95" t="str">
            <v>Програмний радник напрямку 10.12.01</v>
          </cell>
        </row>
        <row r="96">
          <cell r="D96" t="str">
            <v xml:space="preserve">Керівник операційного відділу  </v>
          </cell>
        </row>
        <row r="97">
          <cell r="D97" t="str">
            <v>Фахівець з комплексної інтегрованої допомоги</v>
          </cell>
        </row>
        <row r="98">
          <cell r="D98" t="str">
            <v>Документознавець</v>
          </cell>
        </row>
        <row r="99">
          <cell r="D99" t="str">
            <v>Надання послуг спеціаліста з інформ-компютерних технологій</v>
          </cell>
        </row>
        <row r="100">
          <cell r="D100" t="str">
            <v>Системний адміністратор</v>
          </cell>
        </row>
        <row r="101">
          <cell r="D101" t="str">
            <v>Адміністративна діяльність</v>
          </cell>
        </row>
        <row r="102">
          <cell r="D102" t="str">
            <v>Адміністративна діяльність</v>
          </cell>
        </row>
        <row r="103">
          <cell r="D103" t="str">
            <v>Адміністративна діяльність</v>
          </cell>
        </row>
        <row r="104">
          <cell r="D104" t="str">
            <v>Адміністративна діяльність</v>
          </cell>
        </row>
      </sheetData>
      <sheetData sheetId="7" refreshError="1"/>
      <sheetData sheetId="8" refreshError="1"/>
      <sheetData sheetId="9" refreshError="1"/>
      <sheetData sheetId="10"/>
      <sheetData sheetId="11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6">
          <cell r="A16" t="str">
            <v>06.05.07.</v>
          </cell>
        </row>
        <row r="17">
          <cell r="A17" t="str">
            <v>06.06.01.</v>
          </cell>
        </row>
        <row r="18">
          <cell r="A18" t="str">
            <v>06.08.04.</v>
          </cell>
        </row>
        <row r="19">
          <cell r="A19" t="str">
            <v>06.08.05.</v>
          </cell>
        </row>
        <row r="20">
          <cell r="A20" t="str">
            <v>06.08.06.</v>
          </cell>
        </row>
        <row r="21">
          <cell r="A21" t="str">
            <v>06.10.01.</v>
          </cell>
        </row>
        <row r="22">
          <cell r="A22" t="str">
            <v>08.02.03.</v>
          </cell>
        </row>
        <row r="23">
          <cell r="A23" t="str">
            <v>08.02.04.</v>
          </cell>
        </row>
        <row r="24">
          <cell r="A24" t="str">
            <v>08.03.08.</v>
          </cell>
        </row>
        <row r="25">
          <cell r="A25" t="str">
            <v>09.05.01.</v>
          </cell>
        </row>
        <row r="26">
          <cell r="A26" t="str">
            <v>10.01.02.01.</v>
          </cell>
        </row>
        <row r="27">
          <cell r="A27" t="str">
            <v>10.01.02.02.</v>
          </cell>
        </row>
        <row r="28">
          <cell r="A28" t="str">
            <v>10.01.02.03.</v>
          </cell>
        </row>
        <row r="29">
          <cell r="A29" t="str">
            <v>10.05.01.</v>
          </cell>
        </row>
        <row r="30">
          <cell r="A30" t="str">
            <v>10.06.03.</v>
          </cell>
        </row>
        <row r="31">
          <cell r="A31" t="str">
            <v>10.08.01.</v>
          </cell>
        </row>
        <row r="32">
          <cell r="A32" t="str">
            <v>10.09.01.</v>
          </cell>
        </row>
        <row r="33">
          <cell r="A33" t="str">
            <v>10.10.01.</v>
          </cell>
        </row>
        <row r="34">
          <cell r="A34" t="str">
            <v>10.12.01.</v>
          </cell>
        </row>
        <row r="35">
          <cell r="A35" t="str">
            <v>11.02.01.</v>
          </cell>
        </row>
        <row r="36">
          <cell r="A36" t="str">
            <v>11.02.05.</v>
          </cell>
        </row>
        <row r="37">
          <cell r="A37" t="str">
            <v>13.01.06.</v>
          </cell>
        </row>
        <row r="38">
          <cell r="A38" t="str">
            <v>13.01.07.</v>
          </cell>
        </row>
        <row r="39">
          <cell r="A39" t="str">
            <v>13.02.01.</v>
          </cell>
        </row>
        <row r="40">
          <cell r="A40" t="str">
            <v>ПП</v>
          </cell>
        </row>
        <row r="41">
          <cell r="A41" t="str">
            <v>АВ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 до таб.індикаторів"/>
      <sheetName val="Таблиця індикаторів"/>
      <sheetName val="Вартість "/>
      <sheetName val="Титульна сторінка РП+Бюджет"/>
      <sheetName val="Робочий план та бюджет_детально"/>
      <sheetName val="Титульний лист"/>
      <sheetName val="Таблиця витрат та послуг"/>
      <sheetName val="Аналіз виконання"/>
      <sheetName val="Розрахунок траншів"/>
      <sheetName val="Інвентарний лист"/>
      <sheetName val="лінії робочого плану"/>
      <sheetName val="категорії витрат"/>
      <sheetName val="Список операцій 1 звіт"/>
      <sheetName val="Список операцій 2 звіт"/>
      <sheetName val="Список операцій 3 звіт"/>
      <sheetName val="Список операцій 4 звіт"/>
      <sheetName val="Контрагенти 1 звіт"/>
      <sheetName val="Контрагенти 2 звіт"/>
      <sheetName val="Контрагенти 3 звіт"/>
      <sheetName val="Контрагенти 4 зві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D3" t="str">
            <v>Тренінг "Основи антиретровірусної терапії" для мультидисциплінарних команд (24 учасника х 3 тренінга)</v>
          </cell>
        </row>
        <row r="4">
          <cell r="D4" t="str">
            <v>Гонорар тренера</v>
          </cell>
        </row>
        <row r="5">
          <cell r="D5" t="str">
            <v>Гонорар тренера</v>
          </cell>
        </row>
        <row r="6">
          <cell r="D6" t="str">
            <v>Гонорар тренера</v>
          </cell>
        </row>
        <row r="7">
          <cell r="D7" t="str">
            <v>Гонорар тренера</v>
          </cell>
        </row>
        <row r="8">
          <cell r="D8" t="str">
            <v>тренінг "Опортуністичні інфекції: лікування, діагностика, профілактика" для мультидисциплінарних команд (24 учасника х 3 тренінги)</v>
          </cell>
        </row>
        <row r="9">
          <cell r="D9" t="str">
            <v>Гонорар тренера</v>
          </cell>
        </row>
        <row r="10">
          <cell r="D10" t="str">
            <v>Гонорар тренера</v>
          </cell>
        </row>
        <row r="11">
          <cell r="D11" t="str">
            <v>Гонорар тренера</v>
          </cell>
        </row>
        <row r="12">
          <cell r="D12" t="str">
            <v>Гонорар тренера</v>
          </cell>
        </row>
        <row r="13">
          <cell r="D13" t="str">
            <v>Тренінг "Туберкульоз и ВІЛ-інфекція: діагностика і лікування, ведення випадку" для мультидисциплінарних команд (24 учасника х 2 тренінги)</v>
          </cell>
        </row>
        <row r="14">
          <cell r="D14" t="str">
            <v>Гонорар тренера</v>
          </cell>
        </row>
        <row r="15">
          <cell r="D15" t="str">
            <v>Гонорар тренера</v>
          </cell>
        </row>
        <row r="16">
          <cell r="D16" t="str">
            <v>Гонорар тренера</v>
          </cell>
        </row>
        <row r="17">
          <cell r="D17" t="str">
            <v>Гонорар тренера</v>
          </cell>
        </row>
        <row r="18">
          <cell r="D18" t="str">
            <v>Тренінг "Здійснення фармнагляду за побічними реакціями АРВ препаратів" для мультидисциплінарних команд (24 учасника х 2 тренінги)</v>
          </cell>
        </row>
        <row r="19">
          <cell r="D19" t="str">
            <v>Гонорар тренера</v>
          </cell>
        </row>
        <row r="20">
          <cell r="D20" t="str">
            <v>Гонорар тренера</v>
          </cell>
        </row>
        <row r="21">
          <cell r="D21" t="str">
            <v>Гонорар тренера</v>
          </cell>
        </row>
        <row r="22">
          <cell r="D22" t="str">
            <v>Гонорар тренера</v>
          </cell>
        </row>
        <row r="23">
          <cell r="D23" t="str">
            <v>Гонорар тренера</v>
          </cell>
        </row>
        <row r="24">
          <cell r="D24" t="str">
            <v>Тренінг  "Коінфекція ВІЛ/вірусні гепатити В і С" для мультидисциплінарних команд (24 учасника х 1 тренінг)</v>
          </cell>
        </row>
        <row r="25">
          <cell r="D25" t="str">
            <v>Гонорар тренера</v>
          </cell>
        </row>
        <row r="26">
          <cell r="D26" t="str">
            <v>Гонорар тренера</v>
          </cell>
        </row>
        <row r="27">
          <cell r="D27" t="str">
            <v>Гонорар тренера</v>
          </cell>
        </row>
        <row r="28">
          <cell r="D28" t="str">
            <v>Гонорар тренера</v>
          </cell>
        </row>
        <row r="29">
          <cell r="D29" t="str">
            <v>Тренінг "ВІЛ і жінки" для мультидисциплінарних команд (24 учасника х 1 тренінг)</v>
          </cell>
        </row>
        <row r="30">
          <cell r="D30" t="str">
            <v>Гонорар тренера</v>
          </cell>
        </row>
        <row r="31">
          <cell r="D31" t="str">
            <v>Гонорар тренера</v>
          </cell>
        </row>
        <row r="32">
          <cell r="D32" t="str">
            <v>Гонорар тренера</v>
          </cell>
        </row>
        <row r="33">
          <cell r="D33" t="str">
            <v>Гонорар тренера</v>
          </cell>
        </row>
        <row r="34">
          <cell r="D34" t="str">
            <v>Лікар-консультант з питань дистанційного консультування (пост-тренінговий супровід),</v>
          </cell>
        </row>
        <row r="35">
          <cell r="D35" t="str">
            <v>Фахівець з планування та накопичення навчально-методичних, демонстраційних, роздаткових та інших матеріалів</v>
          </cell>
        </row>
        <row r="36">
          <cell r="D36" t="str">
            <v xml:space="preserve">Оплата праці експерта із підготовки та проведення національної сертифікації курсів, за погодженням, НМАПО </v>
          </cell>
        </row>
        <row r="37">
          <cell r="D37" t="str">
            <v>Група експертів з написання тренінгових модулів (3 експерти)</v>
          </cell>
        </row>
        <row r="38">
          <cell r="D38" t="str">
            <v>Експерт з організації співпраці з системою охорони здоров’я/АМН України</v>
          </cell>
        </row>
        <row r="39">
          <cell r="D39" t="str">
            <v>Експерт з питань сертифікації</v>
          </cell>
        </row>
        <row r="40">
          <cell r="D40" t="str">
            <v>Експерт з питань фтизіатрії</v>
          </cell>
        </row>
        <row r="41">
          <cell r="D41" t="str">
            <v>Експерт з питань інфектології</v>
          </cell>
        </row>
        <row r="42">
          <cell r="D42" t="str">
            <v>Надання послуг з розробки навчальних програм</v>
          </cell>
        </row>
        <row r="43">
          <cell r="D43" t="str">
            <v>Консультант з питань соціально-психологічного супроводу</v>
          </cell>
        </row>
        <row r="44">
          <cell r="D44" t="str">
            <v>Надання послуг з інформ-комп'ютерних технологій</v>
          </cell>
        </row>
        <row r="45">
          <cell r="D45" t="str">
            <v xml:space="preserve">Експерт з питань використання статистичних методів, математичних моделей та баз данних </v>
          </cell>
        </row>
        <row r="46">
          <cell r="D46" t="str">
            <v>Оплата послуг консультанта-наставника</v>
          </cell>
        </row>
        <row r="47">
          <cell r="D47" t="str">
            <v>Наставницький візит (2 особи)</v>
          </cell>
        </row>
        <row r="48">
          <cell r="D48" t="str">
            <v>Оплата послуг консультанта-наставника</v>
          </cell>
        </row>
        <row r="49">
          <cell r="D49" t="str">
            <v>Наставницький візит (3 особи)</v>
          </cell>
        </row>
        <row r="50">
          <cell r="D50" t="str">
            <v>Консультація лікаря-інфекціоніста</v>
          </cell>
        </row>
        <row r="51">
          <cell r="D51" t="str">
            <v>Консультація лікаря-інфекціоніста</v>
          </cell>
        </row>
        <row r="52">
          <cell r="D52" t="str">
            <v>Консультація медичної сестри</v>
          </cell>
        </row>
        <row r="53">
          <cell r="D53" t="str">
            <v>Консультація медичної сестри</v>
          </cell>
        </row>
        <row r="54">
          <cell r="D54" t="str">
            <v>Консультація соціального працівника</v>
          </cell>
        </row>
        <row r="55">
          <cell r="D55" t="str">
            <v>Консультація соціального працівника</v>
          </cell>
        </row>
        <row r="56">
          <cell r="D56" t="str">
            <v>Оплата діагностики ТБ</v>
          </cell>
        </row>
        <row r="57">
          <cell r="D57" t="str">
            <v>Група самодопомоги для ЧСЧ</v>
          </cell>
        </row>
        <row r="58">
          <cell r="D58" t="str">
            <v>Консультація соціального працівника</v>
          </cell>
        </row>
        <row r="59">
          <cell r="D59" t="str">
            <v>Група самодопомоги для ЛЖВ</v>
          </cell>
        </row>
        <row r="60">
          <cell r="D60" t="str">
            <v>Культурно-масові заходи</v>
          </cell>
        </row>
        <row r="61">
          <cell r="D61" t="str">
            <v>Старший фахівець з догляду та підтримки ЛЖВ</v>
          </cell>
        </row>
        <row r="62">
          <cell r="D62" t="str">
            <v>Консультація медичної сестри</v>
          </cell>
        </row>
        <row r="63">
          <cell r="D63" t="str">
            <v>Консультація медичної сестри</v>
          </cell>
        </row>
        <row r="64">
          <cell r="D64" t="str">
            <v>Консультація медичної сестри</v>
          </cell>
        </row>
        <row r="65">
          <cell r="D65" t="str">
            <v>Консультація медичної сестри</v>
          </cell>
        </row>
        <row r="66">
          <cell r="D66" t="str">
            <v>Консультація медичної сестри</v>
          </cell>
        </row>
        <row r="67">
          <cell r="D67" t="str">
            <v>Консультація медичної сестри</v>
          </cell>
        </row>
        <row r="68">
          <cell r="D68" t="str">
            <v>Консультація медичної сестри</v>
          </cell>
        </row>
        <row r="69">
          <cell r="D69" t="str">
            <v>Консультація нарколога</v>
          </cell>
        </row>
        <row r="70">
          <cell r="D70" t="str">
            <v xml:space="preserve">Консультація психолога </v>
          </cell>
        </row>
        <row r="71">
          <cell r="D71" t="str">
            <v xml:space="preserve">Консультація психолога </v>
          </cell>
        </row>
        <row r="72">
          <cell r="D72" t="str">
            <v>Консультація соціального працівника</v>
          </cell>
        </row>
        <row r="73">
          <cell r="D73" t="str">
            <v>Консультація соціального працівника</v>
          </cell>
        </row>
        <row r="75">
          <cell r="D75" t="str">
            <v>Надання послуг соціального працівника</v>
          </cell>
        </row>
        <row r="76">
          <cell r="D76" t="str">
            <v>Консультація соціального працівника</v>
          </cell>
        </row>
        <row r="77">
          <cell r="D77" t="str">
            <v>Консультація соціального працівника</v>
          </cell>
        </row>
        <row r="78">
          <cell r="D78" t="str">
            <v>Консультація соціального працівника</v>
          </cell>
        </row>
        <row r="79">
          <cell r="D79" t="str">
            <v>Закупівля засобів індивідульного захисту</v>
          </cell>
        </row>
        <row r="80">
          <cell r="D80" t="str">
            <v>Тренінг "Соціально-психологічний супровід АРТ ї прихильність до лікування" для соціальних працівників (20 учасників х 4 тренінга)</v>
          </cell>
        </row>
        <row r="81">
          <cell r="D81" t="str">
            <v>Гонорар тренера</v>
          </cell>
        </row>
        <row r="82">
          <cell r="D82" t="str">
            <v>Гонорар тренера</v>
          </cell>
        </row>
        <row r="83">
          <cell r="D83" t="str">
            <v>Гонорар тренера</v>
          </cell>
        </row>
        <row r="84">
          <cell r="D84" t="str">
            <v>Надання послуг  з питань сертифікації</v>
          </cell>
        </row>
        <row r="85">
          <cell r="D85" t="str">
            <v>Науковий консультант з видання інформаційних матеріалів з питань соціальної роботи в сфері ВІЛ</v>
          </cell>
        </row>
        <row r="86">
          <cell r="D86" t="str">
            <v>Група консультантів з питань рецензування конкурсних інформаційних матеріалів</v>
          </cell>
        </row>
        <row r="87">
          <cell r="D87" t="str">
            <v>Винагорода переможцям конкурсу (3 переможця по 3 номінаціях)</v>
          </cell>
        </row>
        <row r="88">
          <cell r="D88" t="str">
            <v>Друк інформаційних матеріалів (9 000)</v>
          </cell>
        </row>
        <row r="89">
          <cell r="D89" t="str">
            <v>Консультативні послуги з питань моніторингу та оцінки АРТ</v>
          </cell>
        </row>
        <row r="90">
          <cell r="D90" t="str">
            <v>Консультативні послуги з питань моніторингу прихильності до АРТ (АРТ/АМБТ/ОІ/ВГС)</v>
          </cell>
        </row>
        <row r="91">
          <cell r="D91" t="str">
            <v>Програмний радник-консультант УНТЦ</v>
          </cell>
        </row>
        <row r="92">
          <cell r="D92" t="str">
            <v>Керівник напрямку УНТЦ</v>
          </cell>
        </row>
        <row r="93">
          <cell r="D93" t="str">
            <v xml:space="preserve">Керівник напрямку РЦ </v>
          </cell>
        </row>
        <row r="94">
          <cell r="D94" t="str">
            <v xml:space="preserve">Керівник напрямку РЦ </v>
          </cell>
        </row>
        <row r="95">
          <cell r="D95" t="str">
            <v>Програмний радник напрямку 10.12.01</v>
          </cell>
        </row>
        <row r="96">
          <cell r="D96" t="str">
            <v xml:space="preserve">Керівник операційного відділу  </v>
          </cell>
        </row>
        <row r="97">
          <cell r="D97" t="str">
            <v>Фахівець з комплексної інтегрованої допомоги</v>
          </cell>
        </row>
        <row r="98">
          <cell r="D98" t="str">
            <v>Документознавець</v>
          </cell>
        </row>
        <row r="99">
          <cell r="D99" t="str">
            <v>Надання послуг спеціаліста з інформ-компютерних технологій</v>
          </cell>
        </row>
        <row r="100">
          <cell r="D100" t="str">
            <v>Системний адміністратор</v>
          </cell>
        </row>
        <row r="101">
          <cell r="D101" t="str">
            <v>Адміністративна діяльність</v>
          </cell>
        </row>
        <row r="102">
          <cell r="D102" t="str">
            <v>Адміністративна діяльність</v>
          </cell>
        </row>
        <row r="103">
          <cell r="D103" t="str">
            <v>Адміністративна діяльність</v>
          </cell>
        </row>
        <row r="104">
          <cell r="D104" t="str">
            <v>Адміністративна діяльність</v>
          </cell>
        </row>
      </sheetData>
      <sheetData sheetId="7" refreshError="1"/>
      <sheetData sheetId="8" refreshError="1"/>
      <sheetData sheetId="9" refreshError="1"/>
      <sheetData sheetId="10">
        <row r="2">
          <cell r="A2" t="str">
            <v>06.05.07.</v>
          </cell>
        </row>
        <row r="3">
          <cell r="A3" t="str">
            <v>06.06.01.</v>
          </cell>
        </row>
        <row r="4">
          <cell r="A4" t="str">
            <v>06.08.04.</v>
          </cell>
        </row>
        <row r="5">
          <cell r="A5" t="str">
            <v>06.08.05.</v>
          </cell>
        </row>
        <row r="6">
          <cell r="A6" t="str">
            <v>06.08.06.</v>
          </cell>
        </row>
        <row r="7">
          <cell r="A7" t="str">
            <v>06.10.01.</v>
          </cell>
        </row>
        <row r="8">
          <cell r="A8" t="str">
            <v>08.02.03.</v>
          </cell>
        </row>
        <row r="9">
          <cell r="A9" t="str">
            <v>08.02.04.</v>
          </cell>
        </row>
        <row r="10">
          <cell r="A10" t="str">
            <v>08.03.08.</v>
          </cell>
        </row>
        <row r="11">
          <cell r="A11" t="str">
            <v>09.05.01.</v>
          </cell>
        </row>
        <row r="12">
          <cell r="A12" t="str">
            <v>10.01.02.01.</v>
          </cell>
        </row>
        <row r="13">
          <cell r="A13" t="str">
            <v>10.01.02.02.</v>
          </cell>
        </row>
        <row r="14">
          <cell r="A14" t="str">
            <v>10.01.02.03.</v>
          </cell>
        </row>
        <row r="15">
          <cell r="A15" t="str">
            <v>10.05.01.</v>
          </cell>
        </row>
        <row r="16">
          <cell r="A16" t="str">
            <v>10.06.03.</v>
          </cell>
        </row>
        <row r="17">
          <cell r="A17" t="str">
            <v>10.08.01.</v>
          </cell>
        </row>
        <row r="18">
          <cell r="A18" t="str">
            <v>10.09.01.</v>
          </cell>
        </row>
        <row r="19">
          <cell r="A19" t="str">
            <v>10.10.01.</v>
          </cell>
        </row>
        <row r="20">
          <cell r="A20" t="str">
            <v>10.12.01.</v>
          </cell>
        </row>
        <row r="21">
          <cell r="A21" t="str">
            <v>11.02.01.</v>
          </cell>
        </row>
        <row r="22">
          <cell r="A22" t="str">
            <v>11.02.05.</v>
          </cell>
        </row>
        <row r="23">
          <cell r="A23" t="str">
            <v>13.01.06.</v>
          </cell>
        </row>
        <row r="24">
          <cell r="A24" t="str">
            <v>13.01.07.</v>
          </cell>
        </row>
        <row r="25">
          <cell r="A25" t="str">
            <v>13.02.01.</v>
          </cell>
        </row>
        <row r="26">
          <cell r="A26" t="str">
            <v>ПП</v>
          </cell>
        </row>
      </sheetData>
      <sheetData sheetId="11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6">
          <cell r="A16" t="str">
            <v>06.05.07.</v>
          </cell>
        </row>
        <row r="17">
          <cell r="A17" t="str">
            <v>06.06.01.</v>
          </cell>
        </row>
        <row r="18">
          <cell r="A18" t="str">
            <v>06.08.04.</v>
          </cell>
        </row>
        <row r="19">
          <cell r="A19" t="str">
            <v>06.08.05.</v>
          </cell>
        </row>
        <row r="20">
          <cell r="A20" t="str">
            <v>06.08.06.</v>
          </cell>
        </row>
        <row r="21">
          <cell r="A21" t="str">
            <v>06.10.01.</v>
          </cell>
        </row>
        <row r="22">
          <cell r="A22" t="str">
            <v>08.02.03.</v>
          </cell>
        </row>
        <row r="23">
          <cell r="A23" t="str">
            <v>08.02.04.</v>
          </cell>
        </row>
        <row r="24">
          <cell r="A24" t="str">
            <v>08.03.08.</v>
          </cell>
        </row>
        <row r="25">
          <cell r="A25" t="str">
            <v>09.05.01.</v>
          </cell>
        </row>
        <row r="26">
          <cell r="A26" t="str">
            <v>10.01.02.01.</v>
          </cell>
        </row>
        <row r="27">
          <cell r="A27" t="str">
            <v>10.01.02.02.</v>
          </cell>
        </row>
        <row r="28">
          <cell r="A28" t="str">
            <v>10.01.02.03.</v>
          </cell>
        </row>
        <row r="29">
          <cell r="A29" t="str">
            <v>10.05.01.</v>
          </cell>
        </row>
        <row r="30">
          <cell r="A30" t="str">
            <v>10.06.03.</v>
          </cell>
        </row>
        <row r="31">
          <cell r="A31" t="str">
            <v>10.08.01.</v>
          </cell>
        </row>
        <row r="32">
          <cell r="A32" t="str">
            <v>10.09.01.</v>
          </cell>
        </row>
        <row r="33">
          <cell r="A33" t="str">
            <v>10.10.01.</v>
          </cell>
        </row>
        <row r="34">
          <cell r="A34" t="str">
            <v>10.12.01.</v>
          </cell>
        </row>
        <row r="35">
          <cell r="A35" t="str">
            <v>11.02.01.</v>
          </cell>
        </row>
        <row r="36">
          <cell r="A36" t="str">
            <v>11.02.05.</v>
          </cell>
        </row>
        <row r="37">
          <cell r="A37" t="str">
            <v>13.01.06.</v>
          </cell>
        </row>
        <row r="38">
          <cell r="A38" t="str">
            <v>13.01.07.</v>
          </cell>
        </row>
        <row r="39">
          <cell r="A39" t="str">
            <v>13.02.01.</v>
          </cell>
        </row>
        <row r="40">
          <cell r="A40" t="str">
            <v>ПП</v>
          </cell>
        </row>
        <row r="41">
          <cell r="A41" t="str">
            <v>АВ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Лист1"/>
      <sheetName val="Транші"/>
      <sheetName val="Список операцій"/>
      <sheetName val="Інвентарний лист"/>
      <sheetName val="Контрагенти"/>
      <sheetName val="Категорії витрат"/>
      <sheetName val="Вид діяльності"/>
    </sheetNames>
    <sheetDataSet>
      <sheetData sheetId="0"/>
      <sheetData sheetId="1">
        <row r="6">
          <cell r="B6" t="str">
            <v>Двері металеві, короб дверний (1,4 м2)</v>
          </cell>
        </row>
        <row r="7">
          <cell r="B7" t="str">
            <v>Двері металеві, короб дверний  (1,8 м2)</v>
          </cell>
        </row>
        <row r="8">
          <cell r="B8" t="str">
            <v>Двері внутрішні, короб дверний  (7,2 м2)</v>
          </cell>
        </row>
        <row r="9">
          <cell r="B9" t="str">
            <v>Двері внутрішні, короб дверний (4,02 м2)</v>
          </cell>
        </row>
        <row r="10">
          <cell r="B10" t="str">
            <v>Плитка керамічна</v>
          </cell>
        </row>
        <row r="11">
          <cell r="B11" t="str">
            <v>Раковина з кріпленням і сифонами, ревізії для раковин</v>
          </cell>
        </row>
        <row r="12">
          <cell r="B12" t="str">
            <v>Кран-змішувач</v>
          </cell>
        </row>
        <row r="13">
          <cell r="B13" t="str">
            <v>Лінолеум полівінілхлоридний, товщина 3,6мм</v>
          </cell>
        </row>
        <row r="14">
          <cell r="B14" t="str">
            <v>Будівельні матеріали, вироби (піна монтажна, болти будівельні, скобяні вироби, профіль, кут, тощо)</v>
          </cell>
        </row>
        <row r="15">
          <cell r="B15" t="str">
            <v>Оплата будівельних робіт (демонтаж, монтаж, стяжка, заміна лінолеуму)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4">
          <cell r="B14" t="str">
            <v>Діяльність суб-реципієнтів</v>
          </cell>
        </row>
      </sheetData>
      <sheetData sheetId="8">
        <row r="2">
          <cell r="A2" t="str">
            <v>6.5.7.</v>
          </cell>
        </row>
        <row r="3">
          <cell r="A3" t="str">
            <v>6.6.1.</v>
          </cell>
        </row>
        <row r="4">
          <cell r="A4" t="str">
            <v>6.7.1.</v>
          </cell>
        </row>
        <row r="5">
          <cell r="A5" t="str">
            <v>6.8.4.</v>
          </cell>
        </row>
        <row r="6">
          <cell r="A6" t="str">
            <v>6.8.5.</v>
          </cell>
        </row>
        <row r="7">
          <cell r="A7" t="str">
            <v>6.8.6.</v>
          </cell>
        </row>
        <row r="8">
          <cell r="A8" t="str">
            <v>6.10.1.</v>
          </cell>
        </row>
        <row r="9">
          <cell r="A9" t="str">
            <v>8.2.3.</v>
          </cell>
        </row>
        <row r="10">
          <cell r="A10" t="str">
            <v>8.2.4.</v>
          </cell>
        </row>
        <row r="11">
          <cell r="A11" t="str">
            <v>8.3.8.</v>
          </cell>
        </row>
        <row r="12">
          <cell r="A12" t="str">
            <v>9.5.1.</v>
          </cell>
        </row>
        <row r="13">
          <cell r="A13" t="str">
            <v>10.1.1.</v>
          </cell>
        </row>
        <row r="14">
          <cell r="A14" t="str">
            <v>10.1.1.1.</v>
          </cell>
        </row>
        <row r="15">
          <cell r="A15" t="str">
            <v>10.1.2.</v>
          </cell>
        </row>
        <row r="16">
          <cell r="A16" t="str">
            <v>10.2.1.</v>
          </cell>
        </row>
        <row r="17">
          <cell r="A17" t="str">
            <v>10.2.2.</v>
          </cell>
        </row>
        <row r="18">
          <cell r="A18" t="str">
            <v>10.4.1.</v>
          </cell>
        </row>
        <row r="19">
          <cell r="A19" t="str">
            <v>10.5.1.</v>
          </cell>
        </row>
        <row r="20">
          <cell r="A20" t="str">
            <v>10.6.1.</v>
          </cell>
        </row>
        <row r="21">
          <cell r="A21" t="str">
            <v>10.6.3.</v>
          </cell>
        </row>
        <row r="22">
          <cell r="A22" t="str">
            <v>10.6.4.</v>
          </cell>
        </row>
        <row r="23">
          <cell r="A23" t="str">
            <v>10.7.3.</v>
          </cell>
        </row>
        <row r="24">
          <cell r="A24" t="str">
            <v>10.8.1.</v>
          </cell>
        </row>
        <row r="25">
          <cell r="A25" t="str">
            <v>10.9.1.</v>
          </cell>
        </row>
        <row r="26">
          <cell r="A26" t="str">
            <v>10.10.1.</v>
          </cell>
        </row>
        <row r="27">
          <cell r="A27" t="str">
            <v>11.1.2.</v>
          </cell>
        </row>
        <row r="28">
          <cell r="A28" t="str">
            <v>11.1.3.</v>
          </cell>
        </row>
        <row r="29">
          <cell r="A29" t="str">
            <v>11.2.1.</v>
          </cell>
        </row>
        <row r="30">
          <cell r="A30" t="str">
            <v>11.2.3.</v>
          </cell>
        </row>
        <row r="31">
          <cell r="A31" t="str">
            <v>13.1.6.</v>
          </cell>
        </row>
        <row r="32">
          <cell r="A32" t="str">
            <v>13.1.7.</v>
          </cell>
        </row>
        <row r="33">
          <cell r="A33" t="str">
            <v>13.2.1.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і"/>
      <sheetName val="Список операцій"/>
      <sheetName val="Інвентарний лист"/>
      <sheetName val="Контрагенти"/>
      <sheetName val="Категорії витрат"/>
      <sheetName val="Вид діяльності"/>
    </sheetNames>
    <sheetDataSet>
      <sheetData sheetId="0"/>
      <sheetData sheetId="1">
        <row r="6">
          <cell r="B6" t="str">
            <v>Керівник Велижанін В. В. 3% / Левчук І.Ю.</v>
          </cell>
        </row>
        <row r="7">
          <cell r="B7" t="str">
            <v>Керівник Велижанін В. В. 47% / Левчук І.Ю.</v>
          </cell>
        </row>
        <row r="8">
          <cell r="B8" t="str">
            <v>Керівник Велижанін В. В. 40% / Левчук І.Ю.</v>
          </cell>
        </row>
        <row r="9">
          <cell r="B9" t="str">
            <v>Керівник Велижанін В. В.  10% / Левчук І.Ю.</v>
          </cell>
        </row>
        <row r="10">
          <cell r="B10" t="str">
            <v>Бухгалтер Малованюк Ю. В.   4%</v>
          </cell>
        </row>
        <row r="11">
          <cell r="B11" t="str">
            <v>Бухгалтер Малованюк Ю. В.   52%</v>
          </cell>
        </row>
        <row r="12">
          <cell r="B12" t="str">
            <v>Бухгалтер Малованюк Ю. В.   30%</v>
          </cell>
        </row>
        <row r="13">
          <cell r="B13" t="str">
            <v>Бухгалтер Малованюк Ю. В.   11%</v>
          </cell>
        </row>
        <row r="14">
          <cell r="B14" t="str">
            <v>Документатор Мигирюк Л.О.  3% / Волошенко О.Ю.</v>
          </cell>
        </row>
        <row r="15">
          <cell r="B15" t="str">
            <v>Документатор Мигирюк Л.О.  38% / Волошенко О.Ю.</v>
          </cell>
        </row>
        <row r="16">
          <cell r="B16" t="str">
            <v>Соцпрацівник Мигирюк В. В.   50% / Велижанін В. В.</v>
          </cell>
        </row>
        <row r="17">
          <cell r="B17" t="str">
            <v>Документатор Мигирюк Л.О.  20%  / Волошенко О.Ю.</v>
          </cell>
        </row>
        <row r="18">
          <cell r="B18" t="str">
            <v>Документатор Мигирюк Л.О.  14% / Волошенко О.Ю.</v>
          </cell>
        </row>
        <row r="19">
          <cell r="B19" t="str">
            <v>Соцпрацівник реабілітолог  Горянін І. І.  50%</v>
          </cell>
        </row>
        <row r="20">
          <cell r="B20" t="str">
            <v>Соцпрацівник  Берладин Т. В.  100%</v>
          </cell>
        </row>
        <row r="21">
          <cell r="B21" t="str">
            <v>Соцпрацівник "рівний-рівному" Вирлан В. В.  50% / Мензак Є.Є.</v>
          </cell>
        </row>
        <row r="22">
          <cell r="B22" t="str">
            <v>Нарахування на зарплату, 36,76%</v>
          </cell>
        </row>
        <row r="23">
          <cell r="B23" t="str">
            <v>Нарахування на зарплату, 36,76%</v>
          </cell>
        </row>
        <row r="24">
          <cell r="B24" t="str">
            <v>Соцпрацівник-психолог Никифорук І. О. 100%</v>
          </cell>
        </row>
        <row r="25">
          <cell r="B25" t="str">
            <v>Нарахування на зарплату, 36,76%</v>
          </cell>
        </row>
        <row r="26">
          <cell r="B26" t="str">
            <v>Нарахування на зарплату, 36,76%</v>
          </cell>
        </row>
        <row r="27">
          <cell r="B27" t="str">
            <v>Нарахування на зарплату, 7,56%</v>
          </cell>
        </row>
        <row r="28">
          <cell r="B28" t="str">
            <v>Нарахування на зарплату, 7,56%</v>
          </cell>
        </row>
        <row r="29">
          <cell r="B29" t="str">
            <v>Нарахування на зарплату, 7,56%</v>
          </cell>
        </row>
        <row r="30">
          <cell r="B30" t="str">
            <v>Нарахування на зарплату, 7,56%</v>
          </cell>
        </row>
        <row r="31">
          <cell r="B31" t="str">
            <v>Медсестра Опаець К.В.  15%</v>
          </cell>
        </row>
        <row r="32">
          <cell r="B32" t="str">
            <v>Педіатр Юдицький В.В. 15%</v>
          </cell>
        </row>
        <row r="33">
          <cell r="B33" t="str">
            <v>Консультант-інфекціоніст Крішу В. Д. 15%</v>
          </cell>
        </row>
        <row r="34">
          <cell r="B34" t="str">
            <v>Нарахування на гонорари, 35,4%</v>
          </cell>
        </row>
        <row r="35">
          <cell r="B35" t="str">
            <v>Нарахування на гонорари, 35,4%</v>
          </cell>
        </row>
        <row r="36">
          <cell r="B36" t="str">
            <v>Нарахування на гонорари, 35,4%</v>
          </cell>
        </row>
        <row r="37">
          <cell r="B37" t="str">
            <v>Заправка тонера</v>
          </cell>
        </row>
        <row r="38">
          <cell r="B38" t="str">
            <v>Ремонт комп'ютера</v>
          </cell>
        </row>
        <row r="39">
          <cell r="B39" t="str">
            <v>Ремонт приміщення (внутрішні двері, лінолеум)</v>
          </cell>
        </row>
        <row r="40">
          <cell r="B40" t="str">
            <v xml:space="preserve">Харчовий пакет (1пакет X 50 грн.) за потребою,  5 осіб раз на квартал </v>
          </cell>
        </row>
        <row r="41">
          <cell r="B41" t="str">
            <v xml:space="preserve">Буфетне обслуговування груп самодопомоги                          (10 клієнтів X 4 грн.)   4 групи на місяць    </v>
          </cell>
        </row>
        <row r="42">
          <cell r="B42" t="str">
            <v xml:space="preserve">Клуб вихідного дня (1 клієнтів X 15 грн) 20 осіб за квартал </v>
          </cell>
        </row>
        <row r="43">
          <cell r="B43" t="str">
            <v xml:space="preserve">Організація та проведення дитячого дозвілля                       (1дитина x 12 грн.) 20 дітей 2 рази на півріччя  </v>
          </cell>
        </row>
        <row r="44">
          <cell r="B44" t="str">
            <v xml:space="preserve">Харчовий пакет (1 пакет X 50 грн.)  10 дітей раз на квартал </v>
          </cell>
        </row>
        <row r="45">
          <cell r="B45" t="str">
            <v xml:space="preserve">Канцелярські  товари  </v>
          </cell>
        </row>
        <row r="46">
          <cell r="B46" t="str">
            <v>Банківські витрати 1%</v>
          </cell>
        </row>
        <row r="47">
          <cell r="B47" t="str">
            <v>Банківські витрати 1%</v>
          </cell>
        </row>
        <row r="48">
          <cell r="B48" t="str">
            <v>Банківські витрати 1%</v>
          </cell>
        </row>
        <row r="49">
          <cell r="B49" t="str">
            <v>Банківські витрати 1%</v>
          </cell>
        </row>
        <row r="50">
          <cell r="B50" t="str">
            <v xml:space="preserve">Транспортні витрати (проїзд: тролейбус та маршрутки) проїздний квиток для штатних працівників.  </v>
          </cell>
        </row>
        <row r="51">
          <cell r="B51" t="str">
            <v>Транспортні витрати (таксі та маршрутки) штатні працівники, СВК № 67 дві поїздки на місяць, 150 км в одну сторону</v>
          </cell>
        </row>
        <row r="52">
          <cell r="B52" t="str">
            <v>Комунальні послуги</v>
          </cell>
        </row>
        <row r="53">
          <cell r="B53" t="str">
            <v>Комунальні послуги</v>
          </cell>
        </row>
        <row r="54">
          <cell r="B54" t="str">
            <v>Оренда офісу</v>
          </cell>
        </row>
        <row r="55">
          <cell r="B55" t="str">
            <v>Оренда офісу</v>
          </cell>
        </row>
        <row r="56">
          <cell r="B56" t="str">
            <v>Оренда офісу</v>
          </cell>
        </row>
        <row r="57">
          <cell r="B57" t="str">
            <v xml:space="preserve">Послуги зв'язку </v>
          </cell>
        </row>
        <row r="58">
          <cell r="B58" t="str">
            <v xml:space="preserve">Послуги зв'язку </v>
          </cell>
        </row>
        <row r="59">
          <cell r="B59" t="str">
            <v>Поштові витрати</v>
          </cell>
        </row>
        <row r="60">
          <cell r="B60" t="str">
            <v>Інтернет</v>
          </cell>
        </row>
        <row r="61">
          <cell r="B61" t="str">
            <v>Інтернет</v>
          </cell>
        </row>
        <row r="62">
          <cell r="B62" t="str">
            <v xml:space="preserve">Господарські витрати (туал. папір, рідке мило, засіб для миття туалетів, віник, швабра, відро, засіб для миття вікон і т.і.)  </v>
          </cell>
        </row>
        <row r="63">
          <cell r="B63" t="str">
            <v xml:space="preserve">Господарські витрати (туал. папір, рідке мило, засіб для миття туалетів, віник, швабра, відро, засіб для миття вікон і т.і.)  </v>
          </cell>
        </row>
        <row r="64">
          <cell r="B64" t="str">
            <v xml:space="preserve">Господарські витрати (туал. папір, рідке мило, засіб для миття туалетів, віник, швабра, відро, засіб для миття вікон і т.і.)  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4">
          <cell r="B14" t="str">
            <v>Діяльність суб-реципієнтів</v>
          </cell>
        </row>
      </sheetData>
      <sheetData sheetId="7">
        <row r="2">
          <cell r="A2" t="str">
            <v>6.5.7.</v>
          </cell>
        </row>
        <row r="3">
          <cell r="A3" t="str">
            <v>6.6.1.</v>
          </cell>
        </row>
        <row r="4">
          <cell r="A4" t="str">
            <v>6.7.1.</v>
          </cell>
        </row>
        <row r="5">
          <cell r="A5" t="str">
            <v>6.8.4.</v>
          </cell>
        </row>
        <row r="6">
          <cell r="A6" t="str">
            <v>6.8.5.</v>
          </cell>
        </row>
        <row r="7">
          <cell r="A7" t="str">
            <v>6.8.6.</v>
          </cell>
        </row>
        <row r="8">
          <cell r="A8" t="str">
            <v>6.10.1.</v>
          </cell>
        </row>
        <row r="9">
          <cell r="A9" t="str">
            <v>8.2.3.</v>
          </cell>
        </row>
        <row r="10">
          <cell r="A10" t="str">
            <v>8.2.4.</v>
          </cell>
        </row>
        <row r="11">
          <cell r="A11" t="str">
            <v>8.3.8.</v>
          </cell>
        </row>
        <row r="12">
          <cell r="A12" t="str">
            <v>9.5.1.</v>
          </cell>
        </row>
        <row r="13">
          <cell r="A13" t="str">
            <v>10.1.1.</v>
          </cell>
        </row>
        <row r="14">
          <cell r="A14" t="str">
            <v>10.1.1.1.</v>
          </cell>
        </row>
        <row r="15">
          <cell r="A15" t="str">
            <v>10.1.2.</v>
          </cell>
        </row>
        <row r="16">
          <cell r="A16" t="str">
            <v>10.2.1.</v>
          </cell>
        </row>
        <row r="17">
          <cell r="A17" t="str">
            <v>10.2.2.</v>
          </cell>
        </row>
        <row r="18">
          <cell r="A18" t="str">
            <v>10.4.1.</v>
          </cell>
        </row>
        <row r="19">
          <cell r="A19" t="str">
            <v>10.5.1.</v>
          </cell>
        </row>
        <row r="20">
          <cell r="A20" t="str">
            <v>10.6.1.</v>
          </cell>
        </row>
        <row r="21">
          <cell r="A21" t="str">
            <v>10.6.3.</v>
          </cell>
        </row>
        <row r="22">
          <cell r="A22" t="str">
            <v>10.6.4.</v>
          </cell>
        </row>
        <row r="23">
          <cell r="A23" t="str">
            <v>10.7.3.</v>
          </cell>
        </row>
        <row r="24">
          <cell r="A24" t="str">
            <v>10.8.1.</v>
          </cell>
        </row>
        <row r="25">
          <cell r="A25" t="str">
            <v>10.9.1.</v>
          </cell>
        </row>
        <row r="26">
          <cell r="A26" t="str">
            <v>10.10.1.</v>
          </cell>
        </row>
        <row r="27">
          <cell r="A27" t="str">
            <v>11.1.2.</v>
          </cell>
        </row>
        <row r="28">
          <cell r="A28" t="str">
            <v>11.1.3.</v>
          </cell>
        </row>
        <row r="29">
          <cell r="A29" t="str">
            <v>11.2.1.</v>
          </cell>
        </row>
        <row r="30">
          <cell r="A30" t="str">
            <v>11.2.3.</v>
          </cell>
        </row>
        <row r="31">
          <cell r="A31" t="str">
            <v>13.1.6.</v>
          </cell>
        </row>
        <row r="32">
          <cell r="A32" t="str">
            <v>13.1.7.</v>
          </cell>
        </row>
        <row r="33">
          <cell r="A33" t="str">
            <v>13.2.1.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Список операцій"/>
      <sheetName val="Інвентарний лист"/>
      <sheetName val="Контрагенти"/>
      <sheetName val="Категорії витрат"/>
      <sheetName val="Вид діяльності"/>
      <sheetName val="Звіт_Гавань+ BL"/>
    </sheetNames>
    <sheetDataSet>
      <sheetData sheetId="0"/>
      <sheetData sheetId="1">
        <row r="6">
          <cell r="B6" t="str">
            <v>Координатор проекту (70%) - Селіщева І.І.</v>
          </cell>
        </row>
        <row r="7">
          <cell r="B7" t="str">
            <v>Соціальний працівник (70%) - Трошина О.Ф.</v>
          </cell>
        </row>
        <row r="8">
          <cell r="B8" t="str">
            <v>Психолог (70%) - Нестеренко Н.О.</v>
          </cell>
        </row>
        <row r="9">
          <cell r="B9" t="str">
            <v>нарахування на з/п 35,4%</v>
          </cell>
        </row>
        <row r="10">
          <cell r="B10" t="str">
            <v>Гонорар тренера по проведенню тренінга для працівників дитячих садків та шкіл по підвищенню обізнанності з питань ВІЛ/СНІД для 20 осіб</v>
          </cell>
        </row>
        <row r="11">
          <cell r="B11" t="str">
            <v>нарахування на з/п 35,4%</v>
          </cell>
        </row>
        <row r="12">
          <cell r="B12" t="str">
            <v>"Школа батьківства" канц товари; кава-паузи; для 25 осіб</v>
          </cell>
        </row>
        <row r="13">
          <cell r="B13" t="str">
            <v>Тренінг для працівників дитячих садків та шкіл по підвищенню обізнанності з питань ВІЛ/СНІД для 20 осіб ( канцелярські товари 20 осіб по 20 грн, кофе пауза 20 осіб по 20 грн, витрати на обіди 20 осіб по 50 грн)</v>
          </cell>
        </row>
        <row r="14">
          <cell r="B14" t="str">
            <v>Органiзація дiяльностi дитячого клубу, для  пiдтримки ВІЛ-позитивних дітей після розкриття ВІЛ-статусу.(АРТ-терапiя: гіпс, фарби, папір, олівці, пластилін, кольоровий папір, бісер, набір для вишивання, ляльковий театр, фломастери, папір А-1, акриловi фарб</v>
          </cell>
        </row>
        <row r="15">
          <cell r="B15" t="str">
            <v>Проведення занять з арт-терапії 2 рази на місяць (гіпс, фарби, папір, олівці, пластилін, кольоровий папір, бісер, набір для вишивання, ляльковий театр)</v>
          </cell>
        </row>
        <row r="16">
          <cell r="B16" t="str">
            <v>Діяльність груп самодопомоги</v>
          </cell>
        </row>
        <row r="17">
          <cell r="B17" t="str">
            <v>Висококалорійне дитяче харчування, молочні суміші, каші (25 дітей*11банок*54грн)</v>
          </cell>
        </row>
        <row r="18">
          <cell r="B18" t="str">
            <v>канцтовари</v>
          </cell>
        </row>
        <row r="19">
          <cell r="B19" t="str">
            <v>банківські витрати</v>
          </cell>
        </row>
        <row r="20">
          <cell r="B20" t="str">
            <v>бухгалтер (20%) Сидорова О.Є.</v>
          </cell>
        </row>
        <row r="21">
          <cell r="B21" t="str">
            <v>нарахування на з/п  бухгалтера 34.8%</v>
          </cell>
        </row>
        <row r="22">
          <cell r="B22" t="str">
            <v>поштові витрати</v>
          </cell>
        </row>
        <row r="23">
          <cell r="B23" t="str">
            <v>офісні витрати (чай, кава, одноразовий посуд, солодке, госптовари)</v>
          </cell>
        </row>
      </sheetData>
      <sheetData sheetId="2"/>
      <sheetData sheetId="3"/>
      <sheetData sheetId="4"/>
      <sheetData sheetId="5"/>
      <sheetData sheetId="6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4">
          <cell r="B14" t="str">
            <v>Діяльність суб-реципієнтів</v>
          </cell>
        </row>
      </sheetData>
      <sheetData sheetId="7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Список операцій"/>
      <sheetName val="Інвентарний лист"/>
      <sheetName val="Контрагенти"/>
      <sheetName val="Категорії витрат"/>
      <sheetName val="Вид діяльності"/>
      <sheetName val="Звіт_Гавань+ BL"/>
    </sheetNames>
    <sheetDataSet>
      <sheetData sheetId="0"/>
      <sheetData sheetId="1">
        <row r="6">
          <cell r="B6" t="str">
            <v>Координатор проекту (70%) - Селіщева І.І.</v>
          </cell>
        </row>
        <row r="7">
          <cell r="B7" t="str">
            <v>Соціальний працівник (70%) - Трошина О.Ф.</v>
          </cell>
        </row>
        <row r="8">
          <cell r="B8" t="str">
            <v>Психолог (70%) - Нестеренко Н.О.</v>
          </cell>
        </row>
        <row r="9">
          <cell r="B9" t="str">
            <v>нарахування на з/п 35,4%</v>
          </cell>
        </row>
        <row r="10">
          <cell r="B10" t="str">
            <v>Гонорар тренера по проведенню тренінга для працівників дитячих садків та шкіл по підвищенню обізнанності з питань ВІЛ/СНІД для 20 осіб</v>
          </cell>
        </row>
        <row r="11">
          <cell r="B11" t="str">
            <v>нарахування на з/п 35,4%</v>
          </cell>
        </row>
        <row r="12">
          <cell r="B12" t="str">
            <v>"Школа батьківства" канц товари; кава-паузи; для 25 осіб</v>
          </cell>
        </row>
        <row r="13">
          <cell r="B13" t="str">
            <v>Тренінг для працівників дитячих садків та шкіл по підвищенню обізнанності з питань ВІЛ/СНІД для 20 осіб ( канцелярські товари 20 осіб по 20 грн, кофе пауза 20 осіб по 20 грн, витрати на обіди 20 осіб по 50 грн)</v>
          </cell>
        </row>
        <row r="14">
          <cell r="B14" t="str">
            <v>Органiзація дiяльностi дитячого клубу, для  пiдтримки ВІЛ-позитивних дітей після розкриття ВІЛ-статусу.(АРТ-терапiя: гіпс, фарби, папір, олівці, пластилін, кольоровий папір, бісер, набір для вишивання, ляльковий театр, фломастери, папір А-1, акриловi фарб</v>
          </cell>
        </row>
        <row r="15">
          <cell r="B15" t="str">
            <v>Проведення занять з арт-терапії 2 рази на місяць (гіпс, фарби, папір, олівці, пластилін, кольоровий папір, бісер, набір для вишивання, ляльковий театр)</v>
          </cell>
        </row>
        <row r="16">
          <cell r="B16" t="str">
            <v>Діяльність груп самодопомоги</v>
          </cell>
        </row>
        <row r="17">
          <cell r="B17" t="str">
            <v>Висококалорійне дитяче харчування, молочні суміші, каші (25 дітей*11банок*54грн)</v>
          </cell>
        </row>
        <row r="18">
          <cell r="B18" t="str">
            <v>канцтовари</v>
          </cell>
        </row>
        <row r="19">
          <cell r="B19" t="str">
            <v>банківські витрати</v>
          </cell>
        </row>
        <row r="20">
          <cell r="B20" t="str">
            <v>бухгалтер (20%) Сидорова О.Є.</v>
          </cell>
        </row>
        <row r="21">
          <cell r="B21" t="str">
            <v>нарахування на з/п  бухгалтера 34.8%</v>
          </cell>
        </row>
        <row r="22">
          <cell r="B22" t="str">
            <v>поштові витрати</v>
          </cell>
        </row>
        <row r="23">
          <cell r="B23" t="str">
            <v>офісні витрати (чай, кава, одноразовий посуд, солодке, госптовари)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Список операцій"/>
      <sheetName val="Інвентарний лист"/>
      <sheetName val="Контрагенти"/>
      <sheetName val="Категорії витрат"/>
      <sheetName val="Вид діяльності"/>
      <sheetName val="Звіт_Гавань+ BL"/>
    </sheetNames>
    <sheetDataSet>
      <sheetData sheetId="0"/>
      <sheetData sheetId="1">
        <row r="6">
          <cell r="B6" t="str">
            <v>Координатор проекту (70%) - Селіщева І.І.</v>
          </cell>
        </row>
        <row r="7">
          <cell r="B7" t="str">
            <v>Соціальний працівник (70%) - Трошина О.Ф.</v>
          </cell>
        </row>
        <row r="8">
          <cell r="B8" t="str">
            <v>Психолог (70%) - Нестеренко Н.О.</v>
          </cell>
        </row>
        <row r="9">
          <cell r="B9" t="str">
            <v>нарахування на з/п 35,4%</v>
          </cell>
        </row>
        <row r="10">
          <cell r="B10" t="str">
            <v>Гонорар тренера по проведенню тренінга для працівників дитячих садків та шкіл по підвищенню обізнанності з питань ВІЛ/СНІД для 20 осіб</v>
          </cell>
        </row>
        <row r="11">
          <cell r="B11" t="str">
            <v>нарахування на з/п 35,4%</v>
          </cell>
        </row>
        <row r="12">
          <cell r="B12" t="str">
            <v>"Школа батьківства" канц товари; кава-паузи; для 25 осіб</v>
          </cell>
        </row>
        <row r="13">
          <cell r="B13" t="str">
            <v>Тренінг для працівників дитячих садків та шкіл по підвищенню обізнанності з питань ВІЛ/СНІД для 20 осіб ( канцелярські товари 20 осіб по 20 грн, кофе пауза 20 осіб по 20 грн, витрати на обіди 20 осіб по 50 грн)</v>
          </cell>
        </row>
        <row r="14">
          <cell r="B14" t="str">
            <v>Органiзація дiяльностi дитячого клубу, для  пiдтримки ВІЛ-позитивних дітей після розкриття ВІЛ-статусу.(АРТ-терапiя: гіпс, фарби, папір, олівці, пластилін, кольоровий папір, бісер, набір для вишивання, ляльковий театр, фломастери, папір А-1, акриловi фарб</v>
          </cell>
        </row>
        <row r="15">
          <cell r="B15" t="str">
            <v>Проведення занять з арт-терапії 2 рази на місяць (гіпс, фарби, папір, олівці, пластилін, кольоровий папір, бісер, набір для вишивання, ляльковий театр)</v>
          </cell>
        </row>
        <row r="16">
          <cell r="B16" t="str">
            <v>Діяльність груп самодопомоги</v>
          </cell>
        </row>
        <row r="17">
          <cell r="B17" t="str">
            <v>Висококалорійне дитяче харчування, молочні суміші, каші (25 дітей*11банок*54грн)</v>
          </cell>
        </row>
        <row r="18">
          <cell r="B18" t="str">
            <v>канцтовари</v>
          </cell>
        </row>
        <row r="19">
          <cell r="B19" t="str">
            <v>банківські витрати</v>
          </cell>
        </row>
        <row r="20">
          <cell r="B20" t="str">
            <v>бухгалтер (20%) Сидорова О.Є.</v>
          </cell>
        </row>
        <row r="21">
          <cell r="B21" t="str">
            <v>нарахування на з/п  бухгалтера 34.8%</v>
          </cell>
        </row>
        <row r="22">
          <cell r="B22" t="str">
            <v>поштові витрати</v>
          </cell>
        </row>
        <row r="23">
          <cell r="B23" t="str">
            <v>офісні витрати (чай, кава, одноразовий посуд, солодке, госптовари)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 сторінка РП+Бюджет"/>
      <sheetName val="Розрахунок траншів"/>
      <sheetName val="Робочий план та бюджет_детально"/>
      <sheetName val="Розрахунок вартості проекту"/>
      <sheetName val="Титульний лист"/>
      <sheetName val="Інвентарний лист"/>
      <sheetName val="Список операцій 1 звіт "/>
      <sheetName val="Список операцій 2 звіт"/>
      <sheetName val="Список операцій 3 звіт"/>
      <sheetName val="Список операцій 4 звіт"/>
      <sheetName val="Контрагенти 1 звіт "/>
      <sheetName val="Контрагенти 2 звіт"/>
      <sheetName val="Контрагенти 3 звіт "/>
      <sheetName val="Контрагенти 4 звіт "/>
      <sheetName val="Список операцій 5 звіт "/>
      <sheetName val="Список операцій 6 звіт"/>
      <sheetName val="Контрагенти 5 звіт "/>
      <sheetName val="Контрагенти 6 звіт "/>
      <sheetName val="Категорії бюджету"/>
      <sheetName val="Вартість 2012"/>
      <sheetName val="лінії робочого плану"/>
      <sheetName val="періоди"/>
      <sheetName val="лінії бюджету"/>
      <sheetName val="категорії витрат"/>
      <sheetName val="Лист1"/>
    </sheetNames>
    <sheetDataSet>
      <sheetData sheetId="0"/>
      <sheetData sheetId="1"/>
      <sheetData sheetId="2">
        <row r="3">
          <cell r="C3" t="str">
            <v xml:space="preserve">Консультація психолога </v>
          </cell>
        </row>
        <row r="4">
          <cell r="C4" t="str">
            <v>Консультація соціального працівника</v>
          </cell>
        </row>
        <row r="5">
          <cell r="C5" t="str">
            <v>Консультація соціального працівника</v>
          </cell>
        </row>
        <row r="6">
          <cell r="C6" t="str">
            <v>Консультація соціального працівника</v>
          </cell>
        </row>
        <row r="7">
          <cell r="C7" t="str">
            <v>Консультація соціального працівника</v>
          </cell>
        </row>
        <row r="8">
          <cell r="C8" t="str">
            <v>Консультація соціального працівника</v>
          </cell>
        </row>
        <row r="9">
          <cell r="C9" t="str">
            <v>Консультація старшого соціального працівника</v>
          </cell>
        </row>
        <row r="10">
          <cell r="C10" t="str">
            <v>Консультація інфекціоніста</v>
          </cell>
        </row>
        <row r="11">
          <cell r="C11" t="str">
            <v>Консультація інфекціоніста</v>
          </cell>
        </row>
        <row r="12">
          <cell r="C12" t="str">
            <v>Консультація медичної сестри</v>
          </cell>
        </row>
        <row r="13">
          <cell r="C13" t="str">
            <v>Консультація фтізіатра</v>
          </cell>
        </row>
        <row r="14">
          <cell r="C14" t="str">
            <v xml:space="preserve">Закупівля медичних товарів та витратних матеріалів </v>
          </cell>
        </row>
        <row r="15">
          <cell r="C15" t="str">
            <v>Стерилліум (Закупівля медичних товарів та витратних матеріалів)</v>
          </cell>
        </row>
        <row r="16">
          <cell r="C16" t="str">
            <v>Одноразовий посуд і вода для запивання пігулок</v>
          </cell>
        </row>
        <row r="17">
          <cell r="C17" t="str">
            <v xml:space="preserve">група самодопомоги </v>
          </cell>
        </row>
        <row r="18">
          <cell r="C18" t="str">
            <v xml:space="preserve">благодійна матеріальна допомога </v>
          </cell>
        </row>
        <row r="19">
          <cell r="C19" t="str">
            <v xml:space="preserve">Підгузники (благодійна матеріальна допомога) </v>
          </cell>
        </row>
        <row r="20">
          <cell r="C20" t="str">
            <v>Набори для пологів (благодійна матеріальна допомога)</v>
          </cell>
        </row>
        <row r="21">
          <cell r="C21" t="str">
            <v>Медикаменти (благодійна матеріальна допомога)</v>
          </cell>
        </row>
        <row r="22">
          <cell r="C22" t="str">
            <v>Перев'язувальні матеріали та інш. (благодійна матеріальна допомога)</v>
          </cell>
        </row>
        <row r="23">
          <cell r="C23" t="str">
            <v>забір і транспортування біоматеріалів</v>
          </cell>
        </row>
        <row r="24">
          <cell r="C24" t="str">
            <v>інформаційні заняття</v>
          </cell>
        </row>
        <row r="25">
          <cell r="C25" t="str">
            <v>транспортування клієнтів</v>
          </cell>
        </row>
        <row r="26">
          <cell r="C26" t="str">
            <v xml:space="preserve">транспортні витрати </v>
          </cell>
        </row>
        <row r="27">
          <cell r="C27" t="str">
            <v>Оренда приміщення для проведення груп самодопомоги, інформаційних занять, індивідуальних консультацій клієнтів проекту соціальними працівниками та психологом</v>
          </cell>
        </row>
        <row r="28">
          <cell r="C28" t="str">
            <v xml:space="preserve">Консультація соціального педагога/психолога </v>
          </cell>
        </row>
        <row r="29">
          <cell r="C29" t="str">
            <v>Консультація старшого соціального працівника</v>
          </cell>
        </row>
        <row r="30">
          <cell r="C30" t="str">
            <v>Консультація педіатра</v>
          </cell>
        </row>
        <row r="31">
          <cell r="C31" t="str">
            <v>Консультація педіатра (патронаж)</v>
          </cell>
        </row>
        <row r="32">
          <cell r="C32" t="str">
            <v>Консультація медичної сестри</v>
          </cell>
        </row>
        <row r="33">
          <cell r="C33" t="str">
            <v xml:space="preserve">благодійна матеріальна допомога </v>
          </cell>
        </row>
        <row r="34">
          <cell r="C34" t="str">
            <v xml:space="preserve">благодійна матеріальна допомога </v>
          </cell>
        </row>
        <row r="35">
          <cell r="C35" t="str">
            <v>Оренда приміщення для роботи дітячої кімнати</v>
          </cell>
        </row>
        <row r="36">
          <cell r="C36" t="str">
            <v>оплата діагностики ТБ</v>
          </cell>
        </row>
        <row r="37">
          <cell r="C37" t="str">
            <v>Ремонт приміщення для КІЗ</v>
          </cell>
        </row>
        <row r="38">
          <cell r="C38" t="str">
            <v>Шафа медична (Закупівля обладнання для КІЗ)</v>
          </cell>
        </row>
        <row r="39">
          <cell r="C39" t="str">
            <v>Кушетка (Закупівля обладнання для КІЗ)</v>
          </cell>
        </row>
        <row r="40">
          <cell r="C40" t="str">
            <v>Тумба (Закупівля обладнання для КІЗ)</v>
          </cell>
        </row>
        <row r="41">
          <cell r="C41" t="str">
            <v>Стільці (Закупівля обладнання для КІЗ)</v>
          </cell>
        </row>
        <row r="42">
          <cell r="C42" t="str">
            <v>Вішалка для одягу (Закупівля обладнання для КІЗ)</v>
          </cell>
        </row>
        <row r="43">
          <cell r="C43" t="str">
            <v>Програмний персонал</v>
          </cell>
        </row>
        <row r="44">
          <cell r="C44" t="str">
            <v>Програмний персонал</v>
          </cell>
        </row>
        <row r="45">
          <cell r="C45" t="str">
            <v>Оплата праці бухгалтера</v>
          </cell>
        </row>
        <row r="46">
          <cell r="C46" t="str">
            <v>Адміністративна діяльність</v>
          </cell>
        </row>
        <row r="47">
          <cell r="C47" t="str">
            <v>Адміністративна діяльність</v>
          </cell>
        </row>
        <row r="48">
          <cell r="C48" t="str">
            <v>Адміністративна діяльність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A2" t="str">
            <v>1.1.1.</v>
          </cell>
        </row>
        <row r="3">
          <cell r="A3" t="str">
            <v>1.4.1.</v>
          </cell>
        </row>
        <row r="4">
          <cell r="A4" t="str">
            <v>1.4.2.</v>
          </cell>
        </row>
        <row r="5">
          <cell r="A5" t="str">
            <v>1.5.5.</v>
          </cell>
        </row>
        <row r="6">
          <cell r="A6" t="str">
            <v>1.7.1.</v>
          </cell>
        </row>
        <row r="7">
          <cell r="A7" t="str">
            <v>1.7.4.</v>
          </cell>
        </row>
        <row r="8">
          <cell r="A8" t="str">
            <v>1.7.6.</v>
          </cell>
        </row>
        <row r="9">
          <cell r="A9" t="str">
            <v>1.8.1.</v>
          </cell>
        </row>
        <row r="10">
          <cell r="A10" t="str">
            <v>2.1.3.</v>
          </cell>
        </row>
        <row r="11">
          <cell r="A11" t="str">
            <v>2.4.2.</v>
          </cell>
        </row>
        <row r="12">
          <cell r="A12" t="str">
            <v>3.1.1.1.</v>
          </cell>
        </row>
        <row r="13">
          <cell r="A13" t="str">
            <v>3.1.1.2.</v>
          </cell>
        </row>
        <row r="14">
          <cell r="A14" t="str">
            <v>3.1.1.3.</v>
          </cell>
        </row>
        <row r="15">
          <cell r="A15" t="str">
            <v>3.1.6.</v>
          </cell>
        </row>
        <row r="16">
          <cell r="A16" t="str">
            <v>3.3.2.</v>
          </cell>
        </row>
        <row r="17">
          <cell r="A17" t="str">
            <v>3.3.3.</v>
          </cell>
        </row>
        <row r="18">
          <cell r="A18" t="str">
            <v>ПП</v>
          </cell>
        </row>
        <row r="19">
          <cell r="A19" t="str">
            <v>АВ</v>
          </cell>
        </row>
      </sheetData>
      <sheetData sheetId="21"/>
      <sheetData sheetId="22">
        <row r="2">
          <cell r="C2" t="str">
            <v>01.01.01.01.</v>
          </cell>
        </row>
        <row r="3">
          <cell r="C3" t="str">
            <v>01.01.01.02.</v>
          </cell>
        </row>
        <row r="4">
          <cell r="C4" t="str">
            <v>01.01.01.03.</v>
          </cell>
        </row>
        <row r="5">
          <cell r="C5" t="str">
            <v>01.01.01.04.</v>
          </cell>
        </row>
        <row r="6">
          <cell r="C6" t="str">
            <v>01.01.01.05.</v>
          </cell>
        </row>
        <row r="7">
          <cell r="C7" t="str">
            <v>01.01.01.06.</v>
          </cell>
        </row>
        <row r="8">
          <cell r="C8" t="str">
            <v>01.01.01.07</v>
          </cell>
        </row>
        <row r="9">
          <cell r="C9" t="str">
            <v>01.01.01.08.</v>
          </cell>
        </row>
        <row r="10">
          <cell r="C10" t="str">
            <v>01.01.01.09.</v>
          </cell>
        </row>
        <row r="11">
          <cell r="C11" t="str">
            <v>01.01.01.10.</v>
          </cell>
        </row>
        <row r="12">
          <cell r="C12" t="str">
            <v>01.01.01.11.</v>
          </cell>
        </row>
        <row r="13">
          <cell r="C13" t="str">
            <v>01.04.01.01.</v>
          </cell>
        </row>
        <row r="14">
          <cell r="C14" t="str">
            <v>01.04.01.02.</v>
          </cell>
        </row>
        <row r="15">
          <cell r="C15" t="str">
            <v>01.04.01.03.</v>
          </cell>
        </row>
        <row r="16">
          <cell r="C16" t="str">
            <v>01.04.01.04.</v>
          </cell>
        </row>
        <row r="17">
          <cell r="C17" t="str">
            <v>01.04.01.05.</v>
          </cell>
        </row>
        <row r="18">
          <cell r="C18" t="str">
            <v>01.04.01.06.</v>
          </cell>
        </row>
        <row r="19">
          <cell r="C19" t="str">
            <v>01.04.01.07.</v>
          </cell>
        </row>
        <row r="20">
          <cell r="C20" t="str">
            <v>01.04.01.08.</v>
          </cell>
        </row>
        <row r="21">
          <cell r="C21" t="str">
            <v>01.04.01.09.</v>
          </cell>
        </row>
        <row r="22">
          <cell r="C22" t="str">
            <v>01.04.01.10.</v>
          </cell>
        </row>
        <row r="23">
          <cell r="C23" t="str">
            <v>01.04.01.11.</v>
          </cell>
        </row>
        <row r="24">
          <cell r="C24" t="str">
            <v>01.04.02.01.</v>
          </cell>
        </row>
        <row r="25">
          <cell r="C25" t="str">
            <v>01.04.02.02.</v>
          </cell>
        </row>
        <row r="26">
          <cell r="C26" t="str">
            <v>01.04.02.03.</v>
          </cell>
        </row>
        <row r="27">
          <cell r="C27" t="str">
            <v>01.04.02.04.</v>
          </cell>
        </row>
        <row r="28">
          <cell r="C28" t="str">
            <v>01.04.02.05.</v>
          </cell>
        </row>
        <row r="29">
          <cell r="C29" t="str">
            <v>01.04.02.06.</v>
          </cell>
        </row>
        <row r="30">
          <cell r="C30" t="str">
            <v>01.04.02.07.</v>
          </cell>
        </row>
        <row r="31">
          <cell r="C31" t="str">
            <v>01.04.02.08.</v>
          </cell>
        </row>
        <row r="32">
          <cell r="C32" t="str">
            <v>01.04.02.09.</v>
          </cell>
        </row>
        <row r="33">
          <cell r="C33" t="str">
            <v>01.04.02.10.</v>
          </cell>
        </row>
        <row r="34">
          <cell r="C34" t="str">
            <v>01.04.02.11.</v>
          </cell>
        </row>
        <row r="35">
          <cell r="C35" t="str">
            <v>01.05.05.01.</v>
          </cell>
        </row>
        <row r="36">
          <cell r="C36" t="str">
            <v>01.05.06.01.</v>
          </cell>
        </row>
        <row r="37">
          <cell r="C37" t="str">
            <v>01.05.07.01.</v>
          </cell>
        </row>
        <row r="38">
          <cell r="C38" t="str">
            <v>01.07.01.04.</v>
          </cell>
        </row>
        <row r="39">
          <cell r="C39" t="str">
            <v>01.07.01.05.</v>
          </cell>
        </row>
        <row r="40">
          <cell r="C40" t="str">
            <v>01.07.01.06.</v>
          </cell>
        </row>
        <row r="41">
          <cell r="C41" t="str">
            <v>01.07.01.07.</v>
          </cell>
        </row>
        <row r="42">
          <cell r="C42" t="str">
            <v>01.07.01.08.</v>
          </cell>
        </row>
        <row r="43">
          <cell r="C43" t="str">
            <v>01.07.01.20.</v>
          </cell>
        </row>
        <row r="44">
          <cell r="C44" t="str">
            <v>01.07.01.21.</v>
          </cell>
        </row>
        <row r="45">
          <cell r="C45" t="str">
            <v>01.07.01.22.</v>
          </cell>
        </row>
        <row r="46">
          <cell r="C46" t="str">
            <v>01.07.01.23.</v>
          </cell>
        </row>
        <row r="47">
          <cell r="C47" t="str">
            <v>01.07.01.24.</v>
          </cell>
        </row>
        <row r="48">
          <cell r="C48" t="str">
            <v>01.07.01.25</v>
          </cell>
        </row>
        <row r="49">
          <cell r="C49" t="str">
            <v>01.07.04.01.</v>
          </cell>
        </row>
        <row r="50">
          <cell r="C50" t="str">
            <v>01.07.04.02.</v>
          </cell>
        </row>
        <row r="51">
          <cell r="C51" t="str">
            <v>01.07.04.03.</v>
          </cell>
        </row>
        <row r="52">
          <cell r="C52" t="str">
            <v>01.07.04.04.</v>
          </cell>
        </row>
        <row r="53">
          <cell r="C53" t="str">
            <v>01.07.04.05.</v>
          </cell>
        </row>
        <row r="54">
          <cell r="C54" t="str">
            <v>01.07.04.06.</v>
          </cell>
        </row>
        <row r="55">
          <cell r="C55" t="str">
            <v>01.07.04.07.</v>
          </cell>
        </row>
        <row r="56">
          <cell r="C56" t="str">
            <v>01.07.04.08.</v>
          </cell>
        </row>
        <row r="57">
          <cell r="C57" t="str">
            <v>01.07.04.09.</v>
          </cell>
        </row>
        <row r="58">
          <cell r="C58" t="str">
            <v>01.07.04.10.</v>
          </cell>
        </row>
        <row r="59">
          <cell r="C59" t="str">
            <v>01.07.04.11.</v>
          </cell>
        </row>
        <row r="60">
          <cell r="C60" t="str">
            <v>01.07.06.01.</v>
          </cell>
        </row>
        <row r="61">
          <cell r="C61" t="str">
            <v>01.07.06.07.</v>
          </cell>
        </row>
        <row r="62">
          <cell r="C62" t="str">
            <v>01.07.06.08.</v>
          </cell>
        </row>
        <row r="63">
          <cell r="C63" t="str">
            <v>01.07.06.09.</v>
          </cell>
        </row>
        <row r="64">
          <cell r="C64" t="str">
            <v>01.07.06.10.</v>
          </cell>
        </row>
        <row r="65">
          <cell r="C65" t="str">
            <v>01.08.01.01.</v>
          </cell>
        </row>
        <row r="66">
          <cell r="C66" t="str">
            <v>01.08.01.02.</v>
          </cell>
        </row>
        <row r="67">
          <cell r="C67" t="str">
            <v>01.08.01.03.</v>
          </cell>
        </row>
        <row r="68">
          <cell r="C68" t="str">
            <v>01.08.01.04.</v>
          </cell>
        </row>
        <row r="69">
          <cell r="C69" t="str">
            <v>01.08.01.05.</v>
          </cell>
        </row>
        <row r="70">
          <cell r="C70" t="str">
            <v>01.08.01.06.</v>
          </cell>
        </row>
        <row r="71">
          <cell r="C71" t="str">
            <v>01.08.01.07.</v>
          </cell>
        </row>
        <row r="72">
          <cell r="C72" t="str">
            <v>01.08.01.08.</v>
          </cell>
        </row>
        <row r="73">
          <cell r="C73" t="str">
            <v>01.08.01.09.</v>
          </cell>
        </row>
        <row r="74">
          <cell r="C74" t="str">
            <v>01.08.01.10.</v>
          </cell>
        </row>
        <row r="75">
          <cell r="C75" t="str">
            <v>01.08.01.11.</v>
          </cell>
        </row>
        <row r="76">
          <cell r="C76" t="str">
            <v>01.08.01.12.</v>
          </cell>
        </row>
        <row r="77">
          <cell r="C77" t="str">
            <v>01.08.01.13.</v>
          </cell>
        </row>
        <row r="78">
          <cell r="C78" t="str">
            <v>02.01.03.01.</v>
          </cell>
        </row>
        <row r="79">
          <cell r="C79" t="str">
            <v>02.01.03.02.</v>
          </cell>
        </row>
        <row r="80">
          <cell r="C80" t="str">
            <v>02.01.03.03.</v>
          </cell>
        </row>
        <row r="81">
          <cell r="C81" t="str">
            <v>02.04.02.01.</v>
          </cell>
        </row>
        <row r="82">
          <cell r="C82" t="str">
            <v>02.04.02.02.</v>
          </cell>
        </row>
        <row r="83">
          <cell r="C83" t="str">
            <v>02.04.02.03.</v>
          </cell>
        </row>
        <row r="84">
          <cell r="C84" t="str">
            <v>02.04.02.04.</v>
          </cell>
        </row>
        <row r="85">
          <cell r="C85" t="str">
            <v>02.04.02.05.</v>
          </cell>
        </row>
        <row r="86">
          <cell r="C86" t="str">
            <v>02.04.02.06.</v>
          </cell>
        </row>
        <row r="87">
          <cell r="C87" t="str">
            <v>02.04.02.07.</v>
          </cell>
        </row>
        <row r="88">
          <cell r="C88" t="str">
            <v>02.04.02.08.</v>
          </cell>
        </row>
        <row r="89">
          <cell r="C89" t="str">
            <v>02.04.02.09.</v>
          </cell>
        </row>
        <row r="90">
          <cell r="C90" t="str">
            <v>02.04.02.10.</v>
          </cell>
        </row>
        <row r="91">
          <cell r="C91" t="str">
            <v>02.04.02.11.</v>
          </cell>
        </row>
        <row r="92">
          <cell r="C92" t="str">
            <v>02.04.02.12.</v>
          </cell>
        </row>
        <row r="93">
          <cell r="C93" t="str">
            <v>02.04.02.13.</v>
          </cell>
        </row>
        <row r="94">
          <cell r="C94" t="str">
            <v>02.04.02.14.</v>
          </cell>
        </row>
        <row r="95">
          <cell r="C95" t="str">
            <v>03.01.02.01.</v>
          </cell>
        </row>
        <row r="96">
          <cell r="C96" t="str">
            <v>03.01.02.02.</v>
          </cell>
        </row>
        <row r="97">
          <cell r="C97" t="str">
            <v>03.01.02.03.</v>
          </cell>
        </row>
        <row r="98">
          <cell r="C98" t="str">
            <v>03.01.02.05.</v>
          </cell>
        </row>
        <row r="99">
          <cell r="C99" t="str">
            <v>03.01.02.07.</v>
          </cell>
        </row>
        <row r="100">
          <cell r="C100" t="str">
            <v>03.01.02.08.</v>
          </cell>
        </row>
        <row r="101">
          <cell r="C101" t="str">
            <v>03.01.02.09.</v>
          </cell>
        </row>
        <row r="102">
          <cell r="C102" t="str">
            <v>03.01.02.10.</v>
          </cell>
        </row>
        <row r="103">
          <cell r="C103" t="str">
            <v>03.01.02.11.</v>
          </cell>
        </row>
        <row r="104">
          <cell r="C104" t="str">
            <v>03.01.02.12.</v>
          </cell>
        </row>
        <row r="105">
          <cell r="C105" t="str">
            <v>03.01.02.13.</v>
          </cell>
        </row>
        <row r="106">
          <cell r="C106" t="str">
            <v>03.01.03.05.</v>
          </cell>
        </row>
        <row r="107">
          <cell r="C107" t="str">
            <v>03.02.02.05.</v>
          </cell>
        </row>
        <row r="108">
          <cell r="C108" t="str">
            <v>03.01.06.01.</v>
          </cell>
        </row>
        <row r="109">
          <cell r="C109" t="str">
            <v>03.01.06.02.</v>
          </cell>
        </row>
        <row r="110">
          <cell r="C110" t="str">
            <v>03.01.06.03.</v>
          </cell>
        </row>
        <row r="111">
          <cell r="C111" t="str">
            <v>03.01.06.04.</v>
          </cell>
        </row>
        <row r="112">
          <cell r="C112" t="str">
            <v>03.01.06.05.</v>
          </cell>
        </row>
        <row r="113">
          <cell r="C113" t="str">
            <v>03.01.06.06.</v>
          </cell>
        </row>
        <row r="114">
          <cell r="C114" t="str">
            <v>03.01.06.08.</v>
          </cell>
        </row>
        <row r="115">
          <cell r="C115" t="str">
            <v>03.01.06.09.</v>
          </cell>
        </row>
        <row r="116">
          <cell r="C116" t="str">
            <v>03.01.06.10.</v>
          </cell>
        </row>
        <row r="117">
          <cell r="C117" t="str">
            <v>03.01.06.11.</v>
          </cell>
        </row>
        <row r="118">
          <cell r="C118" t="str">
            <v>АВ</v>
          </cell>
        </row>
        <row r="119">
          <cell r="C119" t="str">
            <v>ПП</v>
          </cell>
        </row>
      </sheetData>
      <sheetData sheetId="23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4">
          <cell r="B14" t="str">
            <v>Діяльність суб-реципієнтів</v>
          </cell>
        </row>
      </sheetData>
      <sheetData sheetId="2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3.1"/>
      <sheetName val="Додаток 3.2"/>
      <sheetName val="Категорії витрат"/>
      <sheetName val="Вид діяльності"/>
    </sheetNames>
    <sheetDataSet>
      <sheetData sheetId="0"/>
      <sheetData sheetId="1"/>
      <sheetData sheetId="2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4">
          <cell r="B14" t="str">
            <v>Діяльність суб-реципієнтів</v>
          </cell>
        </row>
      </sheetData>
      <sheetData sheetId="3">
        <row r="2">
          <cell r="A2" t="str">
            <v>6.5.7.</v>
          </cell>
        </row>
        <row r="3">
          <cell r="A3" t="str">
            <v>6.6.1.</v>
          </cell>
        </row>
        <row r="4">
          <cell r="A4" t="str">
            <v>6.7.1.</v>
          </cell>
        </row>
        <row r="5">
          <cell r="A5" t="str">
            <v>6.8.4.</v>
          </cell>
        </row>
        <row r="6">
          <cell r="A6" t="str">
            <v>6.8.5.</v>
          </cell>
        </row>
        <row r="7">
          <cell r="A7" t="str">
            <v>6.8.6.</v>
          </cell>
        </row>
        <row r="8">
          <cell r="A8" t="str">
            <v>6.10.1.</v>
          </cell>
        </row>
        <row r="9">
          <cell r="A9" t="str">
            <v>8.2.3.</v>
          </cell>
        </row>
        <row r="10">
          <cell r="A10" t="str">
            <v>8.2.4.</v>
          </cell>
        </row>
        <row r="11">
          <cell r="A11" t="str">
            <v>8.3.8.</v>
          </cell>
        </row>
        <row r="12">
          <cell r="A12" t="str">
            <v>9.5.1.</v>
          </cell>
        </row>
        <row r="13">
          <cell r="A13" t="str">
            <v>10.1.1.</v>
          </cell>
        </row>
        <row r="14">
          <cell r="A14" t="str">
            <v>10.1.1.1.</v>
          </cell>
        </row>
        <row r="15">
          <cell r="A15" t="str">
            <v>10.1.2.</v>
          </cell>
        </row>
        <row r="16">
          <cell r="A16" t="str">
            <v>10.2.1.</v>
          </cell>
        </row>
        <row r="17">
          <cell r="A17" t="str">
            <v>10.2.2.</v>
          </cell>
        </row>
        <row r="18">
          <cell r="A18" t="str">
            <v>10.4.1.</v>
          </cell>
        </row>
        <row r="19">
          <cell r="A19" t="str">
            <v>10.5.1.</v>
          </cell>
        </row>
        <row r="20">
          <cell r="A20" t="str">
            <v>10.6.1.</v>
          </cell>
        </row>
        <row r="21">
          <cell r="A21" t="str">
            <v>10.6.3.</v>
          </cell>
        </row>
        <row r="22">
          <cell r="A22" t="str">
            <v>10.6.4.</v>
          </cell>
        </row>
        <row r="23">
          <cell r="A23" t="str">
            <v>10.7.3.</v>
          </cell>
        </row>
        <row r="24">
          <cell r="A24" t="str">
            <v>10.8.1.</v>
          </cell>
        </row>
        <row r="25">
          <cell r="A25" t="str">
            <v>10.9.1.</v>
          </cell>
        </row>
        <row r="26">
          <cell r="A26" t="str">
            <v>10.10.1.</v>
          </cell>
        </row>
        <row r="27">
          <cell r="A27" t="str">
            <v>11.1.2.</v>
          </cell>
        </row>
        <row r="28">
          <cell r="A28" t="str">
            <v>11.1.3.</v>
          </cell>
        </row>
        <row r="29">
          <cell r="A29" t="str">
            <v>11.2.1.</v>
          </cell>
        </row>
        <row r="30">
          <cell r="A30" t="str">
            <v>11.2.3.</v>
          </cell>
        </row>
        <row r="31">
          <cell r="A31" t="str">
            <v>13.1.6.</v>
          </cell>
        </row>
        <row r="32">
          <cell r="A32" t="str">
            <v>13.1.7.</v>
          </cell>
        </row>
        <row r="33">
          <cell r="A33" t="str">
            <v>13.2.1.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3.1"/>
      <sheetName val="Додаток 3.2"/>
      <sheetName val="Категорії витрат"/>
      <sheetName val="Вид діяльності"/>
    </sheetNames>
    <sheetDataSet>
      <sheetData sheetId="0"/>
      <sheetData sheetId="1"/>
      <sheetData sheetId="2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4">
          <cell r="B14" t="str">
            <v>Діяльність суб-реципієнтів</v>
          </cell>
        </row>
      </sheetData>
      <sheetData sheetId="3">
        <row r="2">
          <cell r="A2" t="str">
            <v>6.5.7.</v>
          </cell>
        </row>
        <row r="3">
          <cell r="A3" t="str">
            <v>6.6.1.</v>
          </cell>
        </row>
        <row r="4">
          <cell r="A4" t="str">
            <v>6.7.1.</v>
          </cell>
        </row>
        <row r="5">
          <cell r="A5" t="str">
            <v>6.8.4.</v>
          </cell>
        </row>
        <row r="6">
          <cell r="A6" t="str">
            <v>6.8.5.</v>
          </cell>
        </row>
        <row r="7">
          <cell r="A7" t="str">
            <v>6.8.6.</v>
          </cell>
        </row>
        <row r="8">
          <cell r="A8" t="str">
            <v>6.10.1.</v>
          </cell>
        </row>
        <row r="9">
          <cell r="A9" t="str">
            <v>8.2.3.</v>
          </cell>
        </row>
        <row r="10">
          <cell r="A10" t="str">
            <v>8.2.4.</v>
          </cell>
        </row>
        <row r="11">
          <cell r="A11" t="str">
            <v>8.3.8.</v>
          </cell>
        </row>
        <row r="12">
          <cell r="A12" t="str">
            <v>9.5.1.</v>
          </cell>
        </row>
        <row r="13">
          <cell r="A13" t="str">
            <v>10.1.1.</v>
          </cell>
        </row>
        <row r="14">
          <cell r="A14" t="str">
            <v>10.1.1.1.</v>
          </cell>
        </row>
        <row r="15">
          <cell r="A15" t="str">
            <v>10.1.2.</v>
          </cell>
        </row>
        <row r="16">
          <cell r="A16" t="str">
            <v>10.2.1.</v>
          </cell>
        </row>
        <row r="17">
          <cell r="A17" t="str">
            <v>10.2.2.</v>
          </cell>
        </row>
        <row r="18">
          <cell r="A18" t="str">
            <v>10.4.1.</v>
          </cell>
        </row>
        <row r="19">
          <cell r="A19" t="str">
            <v>10.5.1.</v>
          </cell>
        </row>
        <row r="20">
          <cell r="A20" t="str">
            <v>10.6.1.</v>
          </cell>
        </row>
        <row r="21">
          <cell r="A21" t="str">
            <v>10.6.3.</v>
          </cell>
        </row>
        <row r="22">
          <cell r="A22" t="str">
            <v>10.6.4.</v>
          </cell>
        </row>
        <row r="23">
          <cell r="A23" t="str">
            <v>10.7.3.</v>
          </cell>
        </row>
        <row r="24">
          <cell r="A24" t="str">
            <v>10.8.1.</v>
          </cell>
        </row>
        <row r="25">
          <cell r="A25" t="str">
            <v>10.9.1.</v>
          </cell>
        </row>
        <row r="26">
          <cell r="A26" t="str">
            <v>10.10.1.</v>
          </cell>
        </row>
        <row r="27">
          <cell r="A27" t="str">
            <v>11.1.2.</v>
          </cell>
        </row>
        <row r="28">
          <cell r="A28" t="str">
            <v>11.1.3.</v>
          </cell>
        </row>
        <row r="29">
          <cell r="A29" t="str">
            <v>11.2.1.</v>
          </cell>
        </row>
        <row r="30">
          <cell r="A30" t="str">
            <v>11.2.3.</v>
          </cell>
        </row>
        <row r="31">
          <cell r="A31" t="str">
            <v>13.1.6.</v>
          </cell>
        </row>
        <row r="32">
          <cell r="A32" t="str">
            <v>13.1.7.</v>
          </cell>
        </row>
        <row r="33">
          <cell r="A33" t="str">
            <v>13.2.1.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ий лист"/>
      <sheetName val="Інструкція до таб.індикаторів"/>
      <sheetName val="Таблиця індикаторів"/>
      <sheetName val="Вартість "/>
      <sheetName val="Титульна сторінка РП+Бюджет"/>
      <sheetName val="Робочий план та бюджет_детально"/>
      <sheetName val="лінії робочого плану"/>
      <sheetName val="категорії витрат"/>
      <sheetName val="Таблиця витрат та послуг"/>
      <sheetName val="Аналіз виконання"/>
      <sheetName val="Розрахунок траншів"/>
      <sheetName val="Інвентарний лист"/>
      <sheetName val="Список операцій 1 звіт"/>
      <sheetName val="Список операцій 2 звіт "/>
      <sheetName val="Список операцій 3 звіт  "/>
      <sheetName val="Список операцій 4 звіт "/>
      <sheetName val="Контрагенти 1 звіт"/>
      <sheetName val="Контрагенти 2 звіт"/>
      <sheetName val="Контрагенти 3 звіт"/>
      <sheetName val="Контрагенти 4 звіт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Оплата праці</v>
          </cell>
          <cell r="D2" t="str">
            <v>06.05.07.</v>
          </cell>
        </row>
        <row r="3">
          <cell r="B3" t="str">
            <v>Технічна допомога</v>
          </cell>
          <cell r="D3" t="str">
            <v>06.06.01.</v>
          </cell>
        </row>
        <row r="4">
          <cell r="B4" t="str">
            <v>Тренінги</v>
          </cell>
          <cell r="D4" t="str">
            <v>06.08.04.</v>
          </cell>
        </row>
        <row r="5">
          <cell r="B5" t="str">
            <v>Товари та обладнання для сфери охорони здоров'я</v>
          </cell>
          <cell r="D5" t="str">
            <v>06.08.05.</v>
          </cell>
        </row>
        <row r="6">
          <cell r="B6" t="str">
            <v>Медикаменти та фармацевтична продукція</v>
          </cell>
          <cell r="D6" t="str">
            <v>06.08.06.</v>
          </cell>
        </row>
        <row r="7">
          <cell r="B7" t="str">
            <v>Витрати на забезпечення закупівель та поставок</v>
          </cell>
          <cell r="D7" t="str">
            <v>06.10.01.</v>
          </cell>
        </row>
        <row r="8">
          <cell r="B8" t="str">
            <v>Інфраструктура та обладнання</v>
          </cell>
          <cell r="D8" t="str">
            <v>08.02.03.</v>
          </cell>
        </row>
        <row r="9">
          <cell r="B9" t="str">
            <v>Видавничі та комунікаційні витрати</v>
          </cell>
          <cell r="D9" t="str">
            <v>08.02.04.</v>
          </cell>
        </row>
        <row r="10">
          <cell r="B10" t="str">
            <v>Моніторинг та оцінка</v>
          </cell>
          <cell r="D10" t="str">
            <v>08.03.08.</v>
          </cell>
        </row>
        <row r="11">
          <cell r="B11" t="str">
            <v>Товари для підтримки життєдіяльності клієнтів/цільової групи</v>
          </cell>
          <cell r="D11" t="str">
            <v>09.05.01.</v>
          </cell>
        </row>
        <row r="12">
          <cell r="B12" t="str">
            <v>Витрати на планування та адміністрування</v>
          </cell>
          <cell r="D12" t="str">
            <v>10.01.02.01.</v>
          </cell>
        </row>
        <row r="13">
          <cell r="B13" t="str">
            <v>Витрати на підтримку діяльності організації</v>
          </cell>
          <cell r="D13" t="str">
            <v>10.01.02.02.</v>
          </cell>
        </row>
        <row r="14">
          <cell r="D14" t="str">
            <v>10.01.02.03.</v>
          </cell>
        </row>
        <row r="15">
          <cell r="D15" t="str">
            <v>10.05.01.</v>
          </cell>
        </row>
        <row r="16">
          <cell r="D16" t="str">
            <v>10.06.03.</v>
          </cell>
        </row>
        <row r="17">
          <cell r="D17" t="str">
            <v>10.08.01.</v>
          </cell>
        </row>
        <row r="18">
          <cell r="D18" t="str">
            <v>10.09.01.</v>
          </cell>
        </row>
        <row r="19">
          <cell r="D19" t="str">
            <v>10.10.01.</v>
          </cell>
        </row>
        <row r="20">
          <cell r="D20" t="str">
            <v>10.12.01.</v>
          </cell>
        </row>
        <row r="21">
          <cell r="D21" t="str">
            <v>11.02.01.</v>
          </cell>
        </row>
        <row r="22">
          <cell r="D22" t="str">
            <v>11.02.05.</v>
          </cell>
        </row>
        <row r="23">
          <cell r="D23" t="str">
            <v>13.01.06.</v>
          </cell>
        </row>
        <row r="24">
          <cell r="D24" t="str">
            <v>13.01.07.</v>
          </cell>
        </row>
        <row r="25">
          <cell r="D25" t="str">
            <v>13.02.01.</v>
          </cell>
        </row>
        <row r="26">
          <cell r="D26" t="str">
            <v>ПП</v>
          </cell>
        </row>
        <row r="27">
          <cell r="D27" t="str">
            <v>АВ</v>
          </cell>
        </row>
      </sheetData>
      <sheetData sheetId="8">
        <row r="3">
          <cell r="D3" t="str">
            <v>Консультація лікаря-інфекціоніста</v>
          </cell>
        </row>
        <row r="4">
          <cell r="D4" t="str">
            <v xml:space="preserve">Консультація лікаря-фтизіатра </v>
          </cell>
        </row>
        <row r="5">
          <cell r="D5" t="str">
            <v>Консультація соціального працівника</v>
          </cell>
        </row>
        <row r="6">
          <cell r="D6" t="str">
            <v>Консультація медичної сестри</v>
          </cell>
        </row>
        <row r="7">
          <cell r="D7" t="str">
            <v>Консультація медичної сестри</v>
          </cell>
        </row>
        <row r="8">
          <cell r="D8" t="str">
            <v xml:space="preserve">Вода питна Луга- Нова </v>
          </cell>
        </row>
        <row r="9">
          <cell r="D9" t="str">
            <v xml:space="preserve">оплата діагностики ТБ </v>
          </cell>
        </row>
        <row r="10">
          <cell r="D10" t="str">
            <v>група самодопомоги 
(СНІД-Центр)</v>
          </cell>
        </row>
        <row r="11">
          <cell r="D11" t="str">
            <v xml:space="preserve">група самодопомоги
(м. Рубіжне) </v>
          </cell>
        </row>
        <row r="12">
          <cell r="D12" t="str">
            <v>група самодопомоги
(м. Северодонецьк)</v>
          </cell>
        </row>
        <row r="13">
          <cell r="D13" t="str">
            <v>група самодопомоги
(м. Лисичанськ)</v>
          </cell>
        </row>
        <row r="14">
          <cell r="D14" t="str">
            <v>група самодопомоги              (Відкрита група та група самодопомоги для дискордантних пар  у ГЦ)</v>
          </cell>
        </row>
        <row r="15">
          <cell r="D15" t="str">
            <v xml:space="preserve">культурно-масові заходи 
(12 зустрічей клубу сімейного відпочинку та 3 вечори відпочинку) </v>
          </cell>
        </row>
        <row r="16">
          <cell r="D16" t="str">
            <v>благодійна матеріальна допомога (Продуктові набори, СНІД-Центр)</v>
          </cell>
        </row>
        <row r="17">
          <cell r="D17" t="str">
            <v>благодійна матеріальна допомога  (Продуктові набори, Рубіжне)</v>
          </cell>
        </row>
        <row r="18">
          <cell r="D18" t="str">
            <v>благодійна матеріальна допомога (Продуктові набори, Северодонецьк)</v>
          </cell>
        </row>
        <row r="19">
          <cell r="D19" t="str">
            <v>благодійна матеріальна допомога  (Продуктові набори, Лисичанськ)</v>
          </cell>
        </row>
        <row r="20">
          <cell r="D20" t="str">
            <v>інформаційні заняття "Особливості перебігу вагітності при ВІЛ – інфекції"</v>
          </cell>
        </row>
        <row r="21">
          <cell r="D21" t="str">
            <v>інформаційні заняття  
"Догляд за дитиною у ВІЛ - позитивній родині"</v>
          </cell>
        </row>
        <row r="22">
          <cell r="D22" t="str">
            <v>інформаційні заняття "Загальні відомості про ВІЛ"</v>
          </cell>
        </row>
        <row r="23">
          <cell r="D23" t="str">
            <v>інформаційні заняття "Антиретровірусна терапія"</v>
          </cell>
        </row>
        <row r="24">
          <cell r="D24" t="str">
            <v>інформаційні заняття 
"Оцінка ефективності лікування ВІЛ/ СНІД"</v>
          </cell>
        </row>
        <row r="25">
          <cell r="D25" t="str">
            <v>інформаційні заняття 
"Вимоги до якості препаратів та побічні ефекти"</v>
          </cell>
        </row>
        <row r="26">
          <cell r="D26" t="str">
            <v>інформаційні заняття 
"Гепатити та ВІЛ"</v>
          </cell>
        </row>
        <row r="27">
          <cell r="D27" t="str">
            <v>інформаційні заняття 
"ІПСШ та безпечний секс"</v>
          </cell>
        </row>
        <row r="28">
          <cell r="D28" t="str">
            <v>інформаційні заняття "Наркотики та ВІЛ"</v>
          </cell>
        </row>
        <row r="29">
          <cell r="D29" t="str">
            <v>інформаційні заняття "Позитивна профілактика"</v>
          </cell>
        </row>
        <row r="30">
          <cell r="D30" t="str">
            <v>інформаційні заняття 
"Права та обов’язки ВІЛ – позитивних людей"</v>
          </cell>
        </row>
        <row r="31">
          <cell r="D31" t="str">
            <v>інформаційні заняття "Стигма"</v>
          </cell>
        </row>
        <row r="32">
          <cell r="D32" t="str">
            <v>інформаційні заняття 
"Рух самодопомоги ЛЖВ"</v>
          </cell>
        </row>
        <row r="33">
          <cell r="D33" t="str">
            <v>інформаційні заняття "Всеукраїнська мережа ЛЖВ"</v>
          </cell>
        </row>
        <row r="34">
          <cell r="D34" t="str">
            <v>інформаційні заняття 
"Як сформувати прихильність до АРТ" 
СНІД-Центр</v>
          </cell>
        </row>
        <row r="35">
          <cell r="D35" t="str">
            <v>інформаційні заняття 
"Як сформувати прихильність до АРТ" м.Рубіжне</v>
          </cell>
        </row>
        <row r="36">
          <cell r="D36" t="str">
            <v>інформаційні заняття 
"Як сформувати прихильність до АРТ" м.Северодонецьк</v>
          </cell>
        </row>
        <row r="37">
          <cell r="D37" t="str">
            <v>інформаційні заняття 
"Як сформувати прихильність до АРТ" м.Лисичанськ</v>
          </cell>
        </row>
        <row r="38">
          <cell r="D38" t="str">
            <v>інформаційні заняття "Профілактика вторинного інфікування" СНІД-Центр</v>
          </cell>
        </row>
        <row r="39">
          <cell r="D39" t="str">
            <v>інформаційні заняття "Профілактика вторинного інфікування" м. Рубіжне</v>
          </cell>
        </row>
        <row r="40">
          <cell r="D40" t="str">
            <v>інформаційні заняття "Профілактика вторинного інфікування" м.Северодонецьк</v>
          </cell>
        </row>
        <row r="41">
          <cell r="D41" t="str">
            <v>інформаційні заняття "Профілактика вторинного інфікування" м.Лисичанськ</v>
          </cell>
        </row>
        <row r="42">
          <cell r="D42" t="str">
            <v>інформаційні заняття "Опортуністичні інфекції " СНІД-Центр</v>
          </cell>
        </row>
        <row r="43">
          <cell r="D43" t="str">
            <v>інформаційні заняття "Опортуністичні інфекції "
м. Рубіжне</v>
          </cell>
        </row>
        <row r="44">
          <cell r="D44" t="str">
            <v>інформаційні заняття "Опортуністичні інфекції "
м.Северодонецьк</v>
          </cell>
        </row>
        <row r="45">
          <cell r="D45" t="str">
            <v>інформаційні заняття "Опортуністичні інфекції "
м.Лисичанськ</v>
          </cell>
        </row>
        <row r="46">
          <cell r="D46" t="str">
            <v>інформаційні заняття «Фізіологія вагітності. Особливості харчування» м.Лисичанськ</v>
          </cell>
        </row>
        <row r="47">
          <cell r="D47" t="str">
            <v>інформаційні заняття «Підготовка до пологів» м.Лисичанськ</v>
          </cell>
        </row>
        <row r="48">
          <cell r="D48" t="str">
            <v>інформаційні заняття «Післяпологовий період» м.Лисичанськ</v>
          </cell>
        </row>
        <row r="49">
          <cell r="D49" t="str">
            <v>інформаційні заняття «Догляд за немовлям» м.Лисичанськ</v>
          </cell>
        </row>
        <row r="50">
          <cell r="D50" t="str">
            <v>культурно-масові заходи гурток "Основи компютерної грамотності "</v>
          </cell>
        </row>
        <row r="51">
          <cell r="D51" t="str">
            <v>культурно-масові заходи гурток "Підприємницька діяльність "</v>
          </cell>
        </row>
        <row r="52">
          <cell r="D52" t="str">
            <v>культурно-масові заходи (зустрічі активу ЛЖВ)</v>
          </cell>
        </row>
        <row r="53">
          <cell r="D53" t="str">
            <v>забезпечення діяльності ГЦ: буфетне обслуговування</v>
          </cell>
        </row>
        <row r="54">
          <cell r="D54" t="str">
            <v>благодійна матеріальна допомога (Контейнери для зберігання АРТ)</v>
          </cell>
        </row>
        <row r="55">
          <cell r="D55" t="str">
            <v>благодійна матеріальна допомога (акушерські або гігієнічні набори)</v>
          </cell>
        </row>
        <row r="56">
          <cell r="D56" t="str">
            <v>транспортування клієнтів
(м. Рубіжне - Северодонецьк - Луганськ-Северодонецьк -Рубіжне)</v>
          </cell>
        </row>
        <row r="57">
          <cell r="D57" t="str">
            <v>транспортування клієнтів 
(м. Свердловськ -Краснодон- Луганськ-Краснодон-Свердловськ)</v>
          </cell>
        </row>
        <row r="58">
          <cell r="D58" t="str">
            <v>транспортування клієнтів (квитки клієнтів)</v>
          </cell>
        </row>
        <row r="59">
          <cell r="D59" t="str">
            <v>Консультація інфекціоніста</v>
          </cell>
        </row>
        <row r="60">
          <cell r="D60" t="str">
            <v>Консультація інфекціоніста</v>
          </cell>
        </row>
        <row r="61">
          <cell r="D61" t="str">
            <v>Консультація інфекціоніста</v>
          </cell>
        </row>
        <row r="62">
          <cell r="D62" t="str">
            <v>Консультація інфекціоніста</v>
          </cell>
        </row>
        <row r="63">
          <cell r="D63" t="str">
            <v>Консультація інфекціоніста</v>
          </cell>
        </row>
        <row r="64">
          <cell r="D64" t="str">
            <v>Консультація медичної сестри</v>
          </cell>
        </row>
        <row r="65">
          <cell r="D65" t="str">
            <v>Консультація медичної сестри</v>
          </cell>
        </row>
        <row r="66">
          <cell r="D66" t="str">
            <v>Консультація медичної сестри</v>
          </cell>
        </row>
        <row r="67">
          <cell r="D67" t="str">
            <v>Консультація медичної сестри</v>
          </cell>
        </row>
        <row r="68">
          <cell r="D68" t="str">
            <v>Консультація медичної сестри</v>
          </cell>
        </row>
        <row r="69">
          <cell r="D69" t="str">
            <v>Консультація нарколога</v>
          </cell>
        </row>
        <row r="70">
          <cell r="D70" t="str">
            <v>Консультація нарколога</v>
          </cell>
        </row>
        <row r="71">
          <cell r="D71" t="str">
            <v xml:space="preserve">Консультація психолога </v>
          </cell>
        </row>
        <row r="72">
          <cell r="D72" t="str">
            <v xml:space="preserve">Консультація психолога </v>
          </cell>
        </row>
        <row r="73">
          <cell r="D73" t="str">
            <v xml:space="preserve">Консультація психолога </v>
          </cell>
        </row>
        <row r="74">
          <cell r="D74" t="str">
            <v>Консультація соціального працівника</v>
          </cell>
        </row>
        <row r="75">
          <cell r="D75" t="str">
            <v>Консультація соціального працівника</v>
          </cell>
        </row>
        <row r="76">
          <cell r="D76" t="str">
            <v>Консультація соціального працівника</v>
          </cell>
        </row>
        <row r="77">
          <cell r="D77" t="str">
            <v>Консультація соціального працівника</v>
          </cell>
        </row>
        <row r="78">
          <cell r="D78" t="str">
            <v>Консультація соціального працівника</v>
          </cell>
        </row>
        <row r="79">
          <cell r="D79" t="str">
            <v>Консультація соціального працівника</v>
          </cell>
        </row>
        <row r="80">
          <cell r="D80" t="str">
            <v>Консультація соціального працівника</v>
          </cell>
        </row>
        <row r="81">
          <cell r="D81" t="str">
            <v>Консультація соціального працівника</v>
          </cell>
        </row>
        <row r="82">
          <cell r="D82" t="str">
            <v>Консультація соціального працівника</v>
          </cell>
        </row>
        <row r="83">
          <cell r="D83" t="str">
            <v>Консультація консультанта "Рівний - рівному"</v>
          </cell>
        </row>
        <row r="84">
          <cell r="D84" t="str">
            <v>Консультація консультанта "Рівний - рівному"</v>
          </cell>
        </row>
        <row r="85">
          <cell r="D85" t="str">
            <v>Консультація фтизіатра</v>
          </cell>
        </row>
        <row r="86">
          <cell r="D86" t="str">
            <v xml:space="preserve">Консультація юриста </v>
          </cell>
        </row>
        <row r="87">
          <cell r="D87" t="str">
            <v>Консультація гінеколога</v>
          </cell>
        </row>
        <row r="88">
          <cell r="D88" t="str">
            <v>благодійна матеріальна допомога (Маски одноразові)</v>
          </cell>
        </row>
        <row r="89">
          <cell r="D89" t="str">
            <v>благодійна матеріальна допомога (Перчатки медичні нестерильні)</v>
          </cell>
        </row>
        <row r="90">
          <cell r="D90" t="str">
            <v>Оренда приміщення Громадського Центру</v>
          </cell>
        </row>
        <row r="91">
          <cell r="D91" t="str">
            <v>Програмний персонал</v>
          </cell>
        </row>
        <row r="92">
          <cell r="D92" t="str">
            <v>Програмний персонал</v>
          </cell>
        </row>
        <row r="93">
          <cell r="D93" t="str">
            <v>Програмний персонал</v>
          </cell>
        </row>
        <row r="94">
          <cell r="D94" t="str">
            <v>Програмний персонал</v>
          </cell>
        </row>
        <row r="95">
          <cell r="D95" t="str">
            <v>Програмний персонал</v>
          </cell>
        </row>
        <row r="96">
          <cell r="D96" t="str">
            <v>Адміністративна діяльність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ий лист"/>
      <sheetName val="Інструкція до таб.індикаторів"/>
      <sheetName val="Таблиця індикаторів"/>
      <sheetName val="Вартість "/>
      <sheetName val="Титульна сторінка РП+Бюджет"/>
      <sheetName val="Робочий план та бюджет_детально"/>
      <sheetName val="лінії робочого плану"/>
      <sheetName val="категорії витрат"/>
      <sheetName val="Таблиця витрат та послуг"/>
      <sheetName val="Аналіз виконання"/>
      <sheetName val="Розрахунок траншів"/>
      <sheetName val="Інвентарний лист"/>
      <sheetName val="Список операцій 1 звіт"/>
      <sheetName val="Список операцій 2 звіт "/>
      <sheetName val="Список операцій 3 звіт  "/>
      <sheetName val="Список операцій 4 звіт "/>
      <sheetName val="Контрагенти 1 звіт"/>
      <sheetName val="Контрагенти 2 звіт"/>
      <sheetName val="Контрагенти 3 звіт"/>
      <sheetName val="Контрагенти 4 звіт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Оплата праці</v>
          </cell>
          <cell r="D2" t="str">
            <v>06.05.07.</v>
          </cell>
        </row>
        <row r="3">
          <cell r="B3" t="str">
            <v>Технічна допомога</v>
          </cell>
          <cell r="D3" t="str">
            <v>06.06.01.</v>
          </cell>
        </row>
        <row r="4">
          <cell r="B4" t="str">
            <v>Тренінги</v>
          </cell>
          <cell r="D4" t="str">
            <v>06.08.04.</v>
          </cell>
        </row>
        <row r="5">
          <cell r="B5" t="str">
            <v>Товари та обладнання для сфери охорони здоров'я</v>
          </cell>
          <cell r="D5" t="str">
            <v>06.08.05.</v>
          </cell>
        </row>
        <row r="6">
          <cell r="B6" t="str">
            <v>Медикаменти та фармацевтична продукція</v>
          </cell>
          <cell r="D6" t="str">
            <v>06.08.06.</v>
          </cell>
        </row>
        <row r="7">
          <cell r="B7" t="str">
            <v>Витрати на забезпечення закупівель та поставок</v>
          </cell>
          <cell r="D7" t="str">
            <v>06.10.01.</v>
          </cell>
        </row>
        <row r="8">
          <cell r="B8" t="str">
            <v>Інфраструктура та обладнання</v>
          </cell>
          <cell r="D8" t="str">
            <v>08.02.03.</v>
          </cell>
        </row>
        <row r="9">
          <cell r="B9" t="str">
            <v>Видавничі та комунікаційні витрати</v>
          </cell>
          <cell r="D9" t="str">
            <v>08.02.04.</v>
          </cell>
        </row>
        <row r="10">
          <cell r="B10" t="str">
            <v>Моніторинг та оцінка</v>
          </cell>
          <cell r="D10" t="str">
            <v>08.03.08.</v>
          </cell>
        </row>
        <row r="11">
          <cell r="B11" t="str">
            <v>Товари для підтримки життєдіяльності клієнтів/цільової групи</v>
          </cell>
          <cell r="D11" t="str">
            <v>09.05.01.</v>
          </cell>
        </row>
        <row r="12">
          <cell r="B12" t="str">
            <v>Витрати на планування та адміністрування</v>
          </cell>
          <cell r="D12" t="str">
            <v>10.01.02.01.</v>
          </cell>
        </row>
        <row r="13">
          <cell r="B13" t="str">
            <v>Витрати на підтримку діяльності організації</v>
          </cell>
          <cell r="D13" t="str">
            <v>10.01.02.02.</v>
          </cell>
        </row>
        <row r="14">
          <cell r="D14" t="str">
            <v>10.01.02.03.</v>
          </cell>
        </row>
        <row r="15">
          <cell r="D15" t="str">
            <v>10.05.01.</v>
          </cell>
        </row>
        <row r="16">
          <cell r="D16" t="str">
            <v>10.06.03.</v>
          </cell>
        </row>
        <row r="17">
          <cell r="D17" t="str">
            <v>10.08.01.</v>
          </cell>
        </row>
        <row r="18">
          <cell r="D18" t="str">
            <v>10.09.01.</v>
          </cell>
        </row>
        <row r="19">
          <cell r="D19" t="str">
            <v>10.10.01.</v>
          </cell>
        </row>
        <row r="20">
          <cell r="D20" t="str">
            <v>10.12.01.</v>
          </cell>
        </row>
        <row r="21">
          <cell r="D21" t="str">
            <v>11.02.01.</v>
          </cell>
        </row>
        <row r="22">
          <cell r="D22" t="str">
            <v>11.02.05.</v>
          </cell>
        </row>
        <row r="23">
          <cell r="D23" t="str">
            <v>13.01.06.</v>
          </cell>
        </row>
        <row r="24">
          <cell r="D24" t="str">
            <v>13.01.07.</v>
          </cell>
        </row>
        <row r="25">
          <cell r="D25" t="str">
            <v>13.02.01.</v>
          </cell>
        </row>
        <row r="26">
          <cell r="D26" t="str">
            <v>ПП</v>
          </cell>
        </row>
        <row r="27">
          <cell r="D27" t="str">
            <v>АВ</v>
          </cell>
        </row>
      </sheetData>
      <sheetData sheetId="8">
        <row r="3">
          <cell r="D3" t="str">
            <v>Консультація лікаря-інфекціоніста</v>
          </cell>
        </row>
        <row r="4">
          <cell r="D4" t="str">
            <v xml:space="preserve">Консультація лікаря-фтизіатра </v>
          </cell>
        </row>
        <row r="5">
          <cell r="D5" t="str">
            <v>Консультація соціального працівника</v>
          </cell>
        </row>
        <row r="6">
          <cell r="D6" t="str">
            <v>Консультація медичної сестри</v>
          </cell>
        </row>
        <row r="7">
          <cell r="D7" t="str">
            <v>Консультація медичної сестри</v>
          </cell>
        </row>
        <row r="8">
          <cell r="D8" t="str">
            <v xml:space="preserve">Вода питна Луга- Нова </v>
          </cell>
        </row>
        <row r="9">
          <cell r="D9" t="str">
            <v xml:space="preserve">оплата діагностики ТБ </v>
          </cell>
        </row>
        <row r="10">
          <cell r="D10" t="str">
            <v>група самодопомоги (СНІД-Центр)</v>
          </cell>
        </row>
        <row r="11">
          <cell r="D11" t="str">
            <v xml:space="preserve">група самодопомоги(м. Рубіжне) </v>
          </cell>
        </row>
        <row r="12">
          <cell r="D12" t="str">
            <v>група самодопомоги(м. Северодонецьк)</v>
          </cell>
        </row>
        <row r="13">
          <cell r="D13" t="str">
            <v>група самодопомоги(м. Лисичанськ)</v>
          </cell>
        </row>
        <row r="14">
          <cell r="D14" t="str">
            <v>група самодопомоги              (Відкрита група та група самодопомоги для дискордантних пар  у ГЦ)</v>
          </cell>
        </row>
        <row r="15">
          <cell r="D15" t="str">
            <v xml:space="preserve">культурно-масові заходи (12 зустрічей клубу сімейного відпочинку та 3 вечори відпочинку) </v>
          </cell>
        </row>
        <row r="16">
          <cell r="D16" t="str">
            <v>благодійна матеріальна допомога (Продуктові набори, СНІД-Центр)</v>
          </cell>
        </row>
        <row r="17">
          <cell r="D17" t="str">
            <v>благодійна матеріальна допомога  (Продуктові набори, Рубіжне)</v>
          </cell>
        </row>
        <row r="18">
          <cell r="D18" t="str">
            <v>благодійна матеріальна допомога (Продуктові набори, Северодонецьк)</v>
          </cell>
        </row>
        <row r="19">
          <cell r="D19" t="str">
            <v>благодійна матеріальна допомога  (Продуктові набори, Лисичанськ)</v>
          </cell>
        </row>
        <row r="20">
          <cell r="D20" t="str">
            <v>інформаційні заняття "Особливості перебігу вагітності при ВІЛ – інфекції"</v>
          </cell>
        </row>
        <row r="21">
          <cell r="D21" t="str">
            <v>інформаційні заняття  "Догляд за дитиною у ВІЛ - позитивній родині"</v>
          </cell>
        </row>
        <row r="22">
          <cell r="D22" t="str">
            <v>інформаційні заняття "Загальні відомості про ВІЛ"</v>
          </cell>
        </row>
        <row r="23">
          <cell r="D23" t="str">
            <v>інформаційні заняття "Антиретровірусна терапія"</v>
          </cell>
        </row>
        <row r="24">
          <cell r="D24" t="str">
            <v>інформаційні заняття "Оцінка ефективності лікування ВІЛ/ СНІД"</v>
          </cell>
        </row>
        <row r="25">
          <cell r="D25" t="str">
            <v>інформаційні заняття "Вимоги до якості препаратів та побічні ефекти"</v>
          </cell>
        </row>
        <row r="26">
          <cell r="D26" t="str">
            <v>інформаційні заняття "Гепатити та ВІЛ"</v>
          </cell>
        </row>
        <row r="27">
          <cell r="D27" t="str">
            <v>інформаційні заняття "ІПСШ та безпечний секс"</v>
          </cell>
        </row>
        <row r="28">
          <cell r="D28" t="str">
            <v>інформаційні заняття "Наркотики та ВІЛ"</v>
          </cell>
        </row>
        <row r="29">
          <cell r="D29" t="str">
            <v>інформаційні заняття "Позитивна профілактика"</v>
          </cell>
        </row>
        <row r="30">
          <cell r="D30" t="str">
            <v>інформаційні заняття "Права та обов’язки ВІЛ – позитивних людей"</v>
          </cell>
        </row>
        <row r="31">
          <cell r="D31" t="str">
            <v>інформаційні заняття "Стигма"</v>
          </cell>
        </row>
        <row r="32">
          <cell r="D32" t="str">
            <v>інформаційні заняття "Рух самодопомоги ЛЖВ"</v>
          </cell>
        </row>
        <row r="33">
          <cell r="D33" t="str">
            <v>інформаційні заняття "Всеукраїнська мережа ЛЖВ"</v>
          </cell>
        </row>
        <row r="34">
          <cell r="D34" t="str">
            <v>інформаційні заняття "Як сформувати прихильність до АРТ" СНІД-Центр</v>
          </cell>
        </row>
        <row r="35">
          <cell r="D35" t="str">
            <v>інформаційні заняття "Як сформувати прихильність до АРТ" м.Рубіжне</v>
          </cell>
        </row>
        <row r="36">
          <cell r="D36" t="str">
            <v>інформаційні заняття "Як сформувати прихильність до АРТ" м.Северодонецьк</v>
          </cell>
        </row>
        <row r="37">
          <cell r="D37" t="str">
            <v>інформаційні заняття "Як сформувати прихильність до АРТ" м.Лисичанськ</v>
          </cell>
        </row>
        <row r="38">
          <cell r="D38" t="str">
            <v>інформаційні заняття "Профілактика вторинного інфікування" СНІД-Центр</v>
          </cell>
        </row>
        <row r="39">
          <cell r="D39" t="str">
            <v>інформаційні заняття "Профілактика вторинного інфікування" м. Рубіжне</v>
          </cell>
        </row>
        <row r="40">
          <cell r="D40" t="str">
            <v>інформаційні заняття "Профілактика вторинного інфікування" м.Северодонецьк</v>
          </cell>
        </row>
        <row r="41">
          <cell r="D41" t="str">
            <v>інформаційні заняття "Профілактика вторинного інфікування" м.Лисичанськ</v>
          </cell>
        </row>
        <row r="42">
          <cell r="D42" t="str">
            <v>інформаційні заняття "Опортуністичні інфекції " СНІД-Центр</v>
          </cell>
        </row>
        <row r="43">
          <cell r="D43" t="str">
            <v>інформаційні заняття "Опортуністичні інфекції "м. Рубіжне</v>
          </cell>
        </row>
        <row r="44">
          <cell r="D44" t="str">
            <v>інформаційні заняття "Опортуністичні інфекції "м.Северодонецьк</v>
          </cell>
        </row>
        <row r="45">
          <cell r="D45" t="str">
            <v>інформаційні заняття "Опортуністичні інфекції "м.Лисичанськ</v>
          </cell>
        </row>
        <row r="46">
          <cell r="D46" t="str">
            <v>інформаційні заняття «Фізіологія вагітності. Особливості харчування» м.Лисичанськ</v>
          </cell>
        </row>
        <row r="47">
          <cell r="D47" t="str">
            <v>інформаційні заняття «Підготовка до пологів» м.Лисичанськ</v>
          </cell>
        </row>
        <row r="48">
          <cell r="D48" t="str">
            <v>інформаційні заняття «Післяпологовий період» м.Лисичанськ</v>
          </cell>
        </row>
        <row r="49">
          <cell r="D49" t="str">
            <v>інформаційні заняття «Догляд за немовлям» м.Лисичанськ</v>
          </cell>
        </row>
        <row r="50">
          <cell r="D50" t="str">
            <v>культурно-масові заходи гурток "Основи компютерної грамотності "</v>
          </cell>
        </row>
        <row r="51">
          <cell r="D51" t="str">
            <v>культурно-масові заходи гурток "Підприємницька діяльність "</v>
          </cell>
        </row>
        <row r="52">
          <cell r="D52" t="str">
            <v>культурно-масові заходи (зустрічі активу ЛЖВ)</v>
          </cell>
        </row>
        <row r="53">
          <cell r="D53" t="str">
            <v>забезпечення діяльності ГЦ: буфетне обслуговування</v>
          </cell>
        </row>
        <row r="54">
          <cell r="D54" t="str">
            <v>благодійна матеріальна допомога (Контейнери для зберігання АРТ)</v>
          </cell>
        </row>
        <row r="55">
          <cell r="D55" t="str">
            <v>благодійна матеріальна допомога (акушерські або гігієнічні набори)</v>
          </cell>
        </row>
        <row r="56">
          <cell r="D56" t="str">
            <v>транспортування клієнтів(м. Рубіжне - Северодонецьк - Луганськ-Северодонецьк -Рубіжне)</v>
          </cell>
        </row>
        <row r="57">
          <cell r="D57" t="str">
            <v>транспортування клієнтів (м. Свердловськ -Краснодон- Луганськ-Краснодон-Свердловськ)</v>
          </cell>
        </row>
        <row r="58">
          <cell r="D58" t="str">
            <v>транспортування клієнтів (квитки клієнтів)</v>
          </cell>
        </row>
        <row r="59">
          <cell r="D59" t="str">
            <v>Консультація інфекціоніста</v>
          </cell>
        </row>
        <row r="60">
          <cell r="D60" t="str">
            <v>Консультація інфекціоніста</v>
          </cell>
        </row>
        <row r="61">
          <cell r="D61" t="str">
            <v>Консультація інфекціоніста</v>
          </cell>
        </row>
        <row r="62">
          <cell r="D62" t="str">
            <v>Консультація інфекціоніста</v>
          </cell>
        </row>
        <row r="63">
          <cell r="D63" t="str">
            <v>Консультація інфекціоніста</v>
          </cell>
        </row>
        <row r="64">
          <cell r="D64" t="str">
            <v>Консультація медичної сестри</v>
          </cell>
        </row>
        <row r="65">
          <cell r="D65" t="str">
            <v>Консультація медичної сестри</v>
          </cell>
        </row>
        <row r="66">
          <cell r="D66" t="str">
            <v>Консультація медичної сестри</v>
          </cell>
        </row>
        <row r="67">
          <cell r="D67" t="str">
            <v>Консультація медичної сестри</v>
          </cell>
        </row>
        <row r="68">
          <cell r="D68" t="str">
            <v>Консультація медичної сестри</v>
          </cell>
        </row>
        <row r="69">
          <cell r="D69" t="str">
            <v>Консультація нарколога</v>
          </cell>
        </row>
        <row r="70">
          <cell r="D70" t="str">
            <v>Консультація нарколога</v>
          </cell>
        </row>
        <row r="71">
          <cell r="D71" t="str">
            <v xml:space="preserve">Консультація психолога </v>
          </cell>
        </row>
        <row r="72">
          <cell r="D72" t="str">
            <v xml:space="preserve">Консультація психолога </v>
          </cell>
        </row>
        <row r="73">
          <cell r="D73" t="str">
            <v xml:space="preserve">Консультація психолога </v>
          </cell>
        </row>
        <row r="74">
          <cell r="D74" t="str">
            <v>Консультація соціального працівника</v>
          </cell>
        </row>
        <row r="75">
          <cell r="D75" t="str">
            <v>Консультація соціального працівника</v>
          </cell>
        </row>
        <row r="76">
          <cell r="D76" t="str">
            <v>Консультація соціального працівника</v>
          </cell>
        </row>
        <row r="77">
          <cell r="D77" t="str">
            <v>Консультація соціального працівника</v>
          </cell>
        </row>
        <row r="78">
          <cell r="D78" t="str">
            <v>Консультація соціального працівника</v>
          </cell>
        </row>
        <row r="79">
          <cell r="D79" t="str">
            <v>Консультація соціального працівника</v>
          </cell>
        </row>
        <row r="80">
          <cell r="D80" t="str">
            <v>Консультація соціального працівника</v>
          </cell>
        </row>
        <row r="81">
          <cell r="D81" t="str">
            <v>Консультація соціального працівника</v>
          </cell>
        </row>
        <row r="82">
          <cell r="D82" t="str">
            <v>Консультація соціального працівника</v>
          </cell>
        </row>
        <row r="83">
          <cell r="D83" t="str">
            <v>Консультація консультанта "Рівний - рівному"</v>
          </cell>
        </row>
        <row r="84">
          <cell r="D84" t="str">
            <v>Консультація консультанта "Рівний - рівному"</v>
          </cell>
        </row>
        <row r="85">
          <cell r="D85" t="str">
            <v>Консультація фтизіатра</v>
          </cell>
        </row>
        <row r="86">
          <cell r="D86" t="str">
            <v xml:space="preserve">Консультація юриста </v>
          </cell>
        </row>
        <row r="87">
          <cell r="D87" t="str">
            <v>Консультація гінеколога</v>
          </cell>
        </row>
        <row r="88">
          <cell r="D88" t="str">
            <v>благодійна матеріальна допомога (Маски одноразові)</v>
          </cell>
        </row>
        <row r="89">
          <cell r="D89" t="str">
            <v>благодійна матеріальна допомога (Перчатки медичні нестерильні)</v>
          </cell>
        </row>
        <row r="90">
          <cell r="D90" t="str">
            <v>Оренда приміщення Громадського Центру</v>
          </cell>
        </row>
        <row r="91">
          <cell r="D91" t="str">
            <v>Програмний персонал</v>
          </cell>
        </row>
        <row r="92">
          <cell r="D92" t="str">
            <v>Програмний персонал</v>
          </cell>
        </row>
        <row r="93">
          <cell r="D93" t="str">
            <v>Програмний персонал</v>
          </cell>
        </row>
        <row r="94">
          <cell r="D94" t="str">
            <v>Програмний персонал</v>
          </cell>
        </row>
        <row r="95">
          <cell r="D95" t="str">
            <v>Програмний персонал</v>
          </cell>
        </row>
        <row r="96">
          <cell r="D96" t="str">
            <v>Адміністративна діяльність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Список операцій"/>
      <sheetName val="Інвентарний лист"/>
      <sheetName val="Контрагенти"/>
      <sheetName val="Категорії витрат"/>
      <sheetName val="Вид діяльності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>
        <row r="17">
          <cell r="B17" t="str">
            <v>Оплата праці</v>
          </cell>
        </row>
        <row r="18">
          <cell r="B18" t="str">
            <v>Технічна допомога</v>
          </cell>
        </row>
        <row r="19">
          <cell r="B19" t="str">
            <v>Тренінги</v>
          </cell>
        </row>
        <row r="20">
          <cell r="B20" t="str">
            <v>Товари та обладнання для сфери охорони здоров'я</v>
          </cell>
        </row>
        <row r="21">
          <cell r="B21" t="str">
            <v>Медикаменти та фармацевтична продукція</v>
          </cell>
        </row>
        <row r="22">
          <cell r="B22" t="str">
            <v>Витрати на забезпечення закупівель та поставок</v>
          </cell>
        </row>
        <row r="23">
          <cell r="B23" t="str">
            <v>Інфраструктура та обладнання</v>
          </cell>
        </row>
        <row r="24">
          <cell r="B24" t="str">
            <v>Видавничі та комунікаційні витрати</v>
          </cell>
        </row>
        <row r="25">
          <cell r="B25" t="str">
            <v>Моніторинг та оцінка</v>
          </cell>
        </row>
        <row r="26">
          <cell r="B26" t="str">
            <v>Товари для підтримки життєдіяльності клієнтів/цільової групи</v>
          </cell>
        </row>
        <row r="27">
          <cell r="B27" t="str">
            <v>Витрати на планування та адміністрування</v>
          </cell>
        </row>
        <row r="28">
          <cell r="B28" t="str">
            <v>Витрати на підтримку діяльності організації</v>
          </cell>
        </row>
        <row r="29">
          <cell r="B29" t="str">
            <v>Діяльність суб-реципієнтів</v>
          </cell>
        </row>
      </sheetData>
      <sheetData sheetId="7">
        <row r="35">
          <cell r="A35" t="str">
            <v>6.5.7.</v>
          </cell>
        </row>
        <row r="36">
          <cell r="A36" t="str">
            <v>6.6.1.</v>
          </cell>
        </row>
        <row r="37">
          <cell r="A37" t="str">
            <v>6.7.1.</v>
          </cell>
        </row>
        <row r="38">
          <cell r="A38" t="str">
            <v>6.8.4.</v>
          </cell>
        </row>
        <row r="39">
          <cell r="A39" t="str">
            <v>6.8.5.</v>
          </cell>
        </row>
        <row r="40">
          <cell r="A40" t="str">
            <v>6.8.6.</v>
          </cell>
        </row>
        <row r="41">
          <cell r="A41" t="str">
            <v>6.10.1.</v>
          </cell>
        </row>
        <row r="42">
          <cell r="A42" t="str">
            <v>8.2.3.</v>
          </cell>
        </row>
        <row r="43">
          <cell r="A43" t="str">
            <v>8.2.4.</v>
          </cell>
        </row>
        <row r="44">
          <cell r="A44" t="str">
            <v>8.3.8.</v>
          </cell>
        </row>
        <row r="45">
          <cell r="A45" t="str">
            <v>9.5.1.</v>
          </cell>
        </row>
        <row r="46">
          <cell r="A46" t="str">
            <v>10.1.1.</v>
          </cell>
        </row>
        <row r="47">
          <cell r="A47" t="str">
            <v>10.1.1.1.</v>
          </cell>
        </row>
        <row r="48">
          <cell r="A48" t="str">
            <v>10.1.2.</v>
          </cell>
        </row>
        <row r="49">
          <cell r="A49" t="str">
            <v>10.2.1.</v>
          </cell>
        </row>
        <row r="50">
          <cell r="A50" t="str">
            <v>10.2.2.</v>
          </cell>
        </row>
        <row r="51">
          <cell r="A51" t="str">
            <v>10.4.1.</v>
          </cell>
        </row>
        <row r="52">
          <cell r="A52" t="str">
            <v>10.5.1.</v>
          </cell>
        </row>
        <row r="53">
          <cell r="A53" t="str">
            <v>10.6.1.</v>
          </cell>
        </row>
        <row r="54">
          <cell r="A54" t="str">
            <v>10.6.3.</v>
          </cell>
        </row>
        <row r="55">
          <cell r="A55" t="str">
            <v>10.6.4.</v>
          </cell>
        </row>
        <row r="56">
          <cell r="A56" t="str">
            <v>10.7.3.</v>
          </cell>
        </row>
        <row r="57">
          <cell r="A57" t="str">
            <v>10.8.1.</v>
          </cell>
        </row>
        <row r="58">
          <cell r="A58" t="str">
            <v>10.9.1.</v>
          </cell>
        </row>
        <row r="59">
          <cell r="A59" t="str">
            <v>10.10.1.</v>
          </cell>
        </row>
        <row r="60">
          <cell r="A60" t="str">
            <v>11.1.2.</v>
          </cell>
        </row>
        <row r="61">
          <cell r="A61" t="str">
            <v>11.1.3.</v>
          </cell>
        </row>
        <row r="62">
          <cell r="A62" t="str">
            <v>11.2.1.</v>
          </cell>
        </row>
        <row r="63">
          <cell r="A63" t="str">
            <v>11.2.3.</v>
          </cell>
        </row>
        <row r="64">
          <cell r="A64" t="str">
            <v>13.1.6.</v>
          </cell>
        </row>
        <row r="65">
          <cell r="A65" t="str">
            <v>13.1.7.</v>
          </cell>
        </row>
        <row r="66">
          <cell r="A66" t="str">
            <v>13.2.1.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Лист1"/>
      <sheetName val="Транші"/>
      <sheetName val="Список операцій"/>
      <sheetName val="Інвентарний лист"/>
      <sheetName val="Контрагенти"/>
      <sheetName val="Категорії витрат"/>
      <sheetName val="Вид діяльності"/>
    </sheetNames>
    <sheetDataSet>
      <sheetData sheetId="0"/>
      <sheetData sheetId="1">
        <row r="6">
          <cell r="B6" t="str">
            <v>Двері металеві, короб дверний (1,4 м2)</v>
          </cell>
        </row>
        <row r="7">
          <cell r="B7" t="str">
            <v>Двері металеві, короб дверний  (1,8 м2)</v>
          </cell>
        </row>
        <row r="8">
          <cell r="B8" t="str">
            <v>Двері внутрішні, короб дверний  (7,2 м2)</v>
          </cell>
        </row>
        <row r="9">
          <cell r="B9" t="str">
            <v>Двері внутрішні, короб дверний (4,02 м2)</v>
          </cell>
        </row>
        <row r="10">
          <cell r="B10" t="str">
            <v>Плитка керамічна</v>
          </cell>
        </row>
        <row r="11">
          <cell r="B11" t="str">
            <v>Раковина з кріпленням і сифонами, ревізії для раковин</v>
          </cell>
        </row>
        <row r="12">
          <cell r="B12" t="str">
            <v>Кран-змішувач</v>
          </cell>
        </row>
        <row r="13">
          <cell r="B13" t="str">
            <v>Лінолеум полівінілхлоридний, товщина 3,6мм</v>
          </cell>
        </row>
        <row r="14">
          <cell r="B14" t="str">
            <v>Будівельні матеріали, вироби (піна монтажна, болти будівельні, скобяні вироби, профіль, кут, тощо)</v>
          </cell>
        </row>
        <row r="15">
          <cell r="B15" t="str">
            <v>Оплата будівельних робіт (демонтаж, монтаж, стяжка, заміна лінолеуму)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4">
          <cell r="B14" t="str">
            <v>Діяльність суб-реципієнтів</v>
          </cell>
        </row>
      </sheetData>
      <sheetData sheetId="8">
        <row r="2">
          <cell r="A2" t="str">
            <v>6.5.7.</v>
          </cell>
        </row>
        <row r="3">
          <cell r="A3" t="str">
            <v>6.6.1.</v>
          </cell>
        </row>
        <row r="4">
          <cell r="A4" t="str">
            <v>6.7.1.</v>
          </cell>
        </row>
        <row r="5">
          <cell r="A5" t="str">
            <v>6.8.4.</v>
          </cell>
        </row>
        <row r="6">
          <cell r="A6" t="str">
            <v>6.8.5.</v>
          </cell>
        </row>
        <row r="7">
          <cell r="A7" t="str">
            <v>6.8.6.</v>
          </cell>
        </row>
        <row r="8">
          <cell r="A8" t="str">
            <v>6.10.1.</v>
          </cell>
        </row>
        <row r="9">
          <cell r="A9" t="str">
            <v>8.2.3.</v>
          </cell>
        </row>
        <row r="10">
          <cell r="A10" t="str">
            <v>8.2.4.</v>
          </cell>
        </row>
        <row r="11">
          <cell r="A11" t="str">
            <v>8.3.8.</v>
          </cell>
        </row>
        <row r="12">
          <cell r="A12" t="str">
            <v>9.5.1.</v>
          </cell>
        </row>
        <row r="13">
          <cell r="A13" t="str">
            <v>10.1.1.</v>
          </cell>
        </row>
        <row r="14">
          <cell r="A14" t="str">
            <v>10.1.1.1.</v>
          </cell>
        </row>
        <row r="15">
          <cell r="A15" t="str">
            <v>10.1.2.</v>
          </cell>
        </row>
        <row r="16">
          <cell r="A16" t="str">
            <v>10.2.1.</v>
          </cell>
        </row>
        <row r="17">
          <cell r="A17" t="str">
            <v>10.2.2.</v>
          </cell>
        </row>
        <row r="18">
          <cell r="A18" t="str">
            <v>10.4.1.</v>
          </cell>
        </row>
        <row r="19">
          <cell r="A19" t="str">
            <v>10.5.1.</v>
          </cell>
        </row>
        <row r="20">
          <cell r="A20" t="str">
            <v>10.6.1.</v>
          </cell>
        </row>
        <row r="21">
          <cell r="A21" t="str">
            <v>10.6.3.</v>
          </cell>
        </row>
        <row r="22">
          <cell r="A22" t="str">
            <v>10.6.4.</v>
          </cell>
        </row>
        <row r="23">
          <cell r="A23" t="str">
            <v>10.7.3.</v>
          </cell>
        </row>
        <row r="24">
          <cell r="A24" t="str">
            <v>10.8.1.</v>
          </cell>
        </row>
        <row r="25">
          <cell r="A25" t="str">
            <v>10.9.1.</v>
          </cell>
        </row>
        <row r="26">
          <cell r="A26" t="str">
            <v>10.10.1.</v>
          </cell>
        </row>
        <row r="27">
          <cell r="A27" t="str">
            <v>11.1.2.</v>
          </cell>
        </row>
        <row r="28">
          <cell r="A28" t="str">
            <v>11.1.3.</v>
          </cell>
        </row>
        <row r="29">
          <cell r="A29" t="str">
            <v>11.2.1.</v>
          </cell>
        </row>
        <row r="30">
          <cell r="A30" t="str">
            <v>11.2.3.</v>
          </cell>
        </row>
        <row r="31">
          <cell r="A31" t="str">
            <v>13.1.6.</v>
          </cell>
        </row>
        <row r="32">
          <cell r="A32" t="str">
            <v>13.1.7.</v>
          </cell>
        </row>
        <row r="33">
          <cell r="A33" t="str">
            <v>13.2.1.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Список операцій"/>
      <sheetName val="Інвентарний лист"/>
      <sheetName val="Контрагенти"/>
      <sheetName val="Категорії витрат"/>
      <sheetName val="Вид діяльності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>
        <row r="17">
          <cell r="B17" t="str">
            <v>Оплата праці</v>
          </cell>
        </row>
        <row r="18">
          <cell r="B18" t="str">
            <v>Технічна допомога</v>
          </cell>
        </row>
        <row r="19">
          <cell r="B19" t="str">
            <v>Тренінги</v>
          </cell>
        </row>
        <row r="20">
          <cell r="B20" t="str">
            <v>Товари та обладнання для сфери охорони здоров'я</v>
          </cell>
        </row>
        <row r="21">
          <cell r="B21" t="str">
            <v>Медикаменти та фармацевтична продукція</v>
          </cell>
        </row>
        <row r="22">
          <cell r="B22" t="str">
            <v>Витрати на забезпечення закупівель та поставок</v>
          </cell>
        </row>
        <row r="23">
          <cell r="B23" t="str">
            <v>Інфраструктура та обладнання</v>
          </cell>
        </row>
        <row r="24">
          <cell r="B24" t="str">
            <v>Видавничі та комунікаційні витрати</v>
          </cell>
        </row>
        <row r="25">
          <cell r="B25" t="str">
            <v>Моніторинг та оцінка</v>
          </cell>
        </row>
        <row r="26">
          <cell r="B26" t="str">
            <v>Товари для підтримки життєдіяльності клієнтів/цільової групи</v>
          </cell>
        </row>
        <row r="27">
          <cell r="B27" t="str">
            <v>Витрати на планування та адміністрування</v>
          </cell>
        </row>
        <row r="28">
          <cell r="B28" t="str">
            <v>Витрати на підтримку діяльності організації</v>
          </cell>
        </row>
        <row r="29">
          <cell r="B29" t="str">
            <v>Діяльність суб-реципієнтів</v>
          </cell>
        </row>
      </sheetData>
      <sheetData sheetId="7">
        <row r="35">
          <cell r="A35" t="str">
            <v>6.5.7.</v>
          </cell>
        </row>
        <row r="36">
          <cell r="A36" t="str">
            <v>6.6.1.</v>
          </cell>
        </row>
        <row r="37">
          <cell r="A37" t="str">
            <v>6.7.1.</v>
          </cell>
        </row>
        <row r="38">
          <cell r="A38" t="str">
            <v>6.8.4.</v>
          </cell>
        </row>
        <row r="39">
          <cell r="A39" t="str">
            <v>6.8.5.</v>
          </cell>
        </row>
        <row r="40">
          <cell r="A40" t="str">
            <v>6.8.6.</v>
          </cell>
        </row>
        <row r="41">
          <cell r="A41" t="str">
            <v>6.10.1.</v>
          </cell>
        </row>
        <row r="42">
          <cell r="A42" t="str">
            <v>8.2.3.</v>
          </cell>
        </row>
        <row r="43">
          <cell r="A43" t="str">
            <v>8.2.4.</v>
          </cell>
        </row>
        <row r="44">
          <cell r="A44" t="str">
            <v>8.3.8.</v>
          </cell>
        </row>
        <row r="45">
          <cell r="A45" t="str">
            <v>9.5.1.</v>
          </cell>
        </row>
        <row r="46">
          <cell r="A46" t="str">
            <v>10.1.1.</v>
          </cell>
        </row>
        <row r="47">
          <cell r="A47" t="str">
            <v>10.1.1.1.</v>
          </cell>
        </row>
        <row r="48">
          <cell r="A48" t="str">
            <v>10.1.2.</v>
          </cell>
        </row>
        <row r="49">
          <cell r="A49" t="str">
            <v>10.2.1.</v>
          </cell>
        </row>
        <row r="50">
          <cell r="A50" t="str">
            <v>10.2.2.</v>
          </cell>
        </row>
        <row r="51">
          <cell r="A51" t="str">
            <v>10.4.1.</v>
          </cell>
        </row>
        <row r="52">
          <cell r="A52" t="str">
            <v>10.5.1.</v>
          </cell>
        </row>
        <row r="53">
          <cell r="A53" t="str">
            <v>10.6.1.</v>
          </cell>
        </row>
        <row r="54">
          <cell r="A54" t="str">
            <v>10.6.3.</v>
          </cell>
        </row>
        <row r="55">
          <cell r="A55" t="str">
            <v>10.6.4.</v>
          </cell>
        </row>
        <row r="56">
          <cell r="A56" t="str">
            <v>10.7.3.</v>
          </cell>
        </row>
        <row r="57">
          <cell r="A57" t="str">
            <v>10.8.1.</v>
          </cell>
        </row>
        <row r="58">
          <cell r="A58" t="str">
            <v>10.9.1.</v>
          </cell>
        </row>
        <row r="59">
          <cell r="A59" t="str">
            <v>10.10.1.</v>
          </cell>
        </row>
        <row r="60">
          <cell r="A60" t="str">
            <v>11.1.2.</v>
          </cell>
        </row>
        <row r="61">
          <cell r="A61" t="str">
            <v>11.1.3.</v>
          </cell>
        </row>
        <row r="62">
          <cell r="A62" t="str">
            <v>11.2.1.</v>
          </cell>
        </row>
        <row r="63">
          <cell r="A63" t="str">
            <v>11.2.3.</v>
          </cell>
        </row>
        <row r="64">
          <cell r="A64" t="str">
            <v>13.1.6.</v>
          </cell>
        </row>
        <row r="65">
          <cell r="A65" t="str">
            <v>13.1.7.</v>
          </cell>
        </row>
        <row r="66">
          <cell r="A66" t="str">
            <v>13.2.1.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Список операцій"/>
      <sheetName val="Інвентарний лист"/>
      <sheetName val="Контрагенти"/>
      <sheetName val="Категорії витрат"/>
      <sheetName val="Вид діяльності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>
        <row r="17">
          <cell r="B17" t="str">
            <v>Оплата праці</v>
          </cell>
        </row>
        <row r="18">
          <cell r="B18" t="str">
            <v>Технічна допомога</v>
          </cell>
        </row>
        <row r="19">
          <cell r="B19" t="str">
            <v>Тренінги</v>
          </cell>
        </row>
        <row r="20">
          <cell r="B20" t="str">
            <v>Товари та обладнання для сфери охорони здоров'я</v>
          </cell>
        </row>
        <row r="21">
          <cell r="B21" t="str">
            <v>Медикаменти та фармацевтична продукція</v>
          </cell>
        </row>
        <row r="22">
          <cell r="B22" t="str">
            <v>Витрати на забезпечення закупівель та поставок</v>
          </cell>
        </row>
        <row r="23">
          <cell r="B23" t="str">
            <v>Інфраструктура та обладнання</v>
          </cell>
        </row>
        <row r="24">
          <cell r="B24" t="str">
            <v>Видавничі та комунікаційні витрати</v>
          </cell>
        </row>
        <row r="25">
          <cell r="B25" t="str">
            <v>Моніторинг та оцінка</v>
          </cell>
        </row>
        <row r="26">
          <cell r="B26" t="str">
            <v>Товари для підтримки життєдіяльності клієнтів/цільової групи</v>
          </cell>
        </row>
        <row r="27">
          <cell r="B27" t="str">
            <v>Витрати на планування та адміністрування</v>
          </cell>
        </row>
        <row r="28">
          <cell r="B28" t="str">
            <v>Витрати на підтримку діяльності організації</v>
          </cell>
        </row>
        <row r="29">
          <cell r="B29" t="str">
            <v>Діяльність суб-реципієнтів</v>
          </cell>
        </row>
      </sheetData>
      <sheetData sheetId="7">
        <row r="35">
          <cell r="A35" t="str">
            <v>6.5.7.</v>
          </cell>
        </row>
        <row r="36">
          <cell r="A36" t="str">
            <v>6.6.1.</v>
          </cell>
        </row>
        <row r="37">
          <cell r="A37" t="str">
            <v>6.7.1.</v>
          </cell>
        </row>
        <row r="38">
          <cell r="A38" t="str">
            <v>6.8.4.</v>
          </cell>
        </row>
        <row r="39">
          <cell r="A39" t="str">
            <v>6.8.5.</v>
          </cell>
        </row>
        <row r="40">
          <cell r="A40" t="str">
            <v>6.8.6.</v>
          </cell>
        </row>
        <row r="41">
          <cell r="A41" t="str">
            <v>6.10.1.</v>
          </cell>
        </row>
        <row r="42">
          <cell r="A42" t="str">
            <v>8.2.3.</v>
          </cell>
        </row>
        <row r="43">
          <cell r="A43" t="str">
            <v>8.2.4.</v>
          </cell>
        </row>
        <row r="44">
          <cell r="A44" t="str">
            <v>8.3.8.</v>
          </cell>
        </row>
        <row r="45">
          <cell r="A45" t="str">
            <v>9.5.1.</v>
          </cell>
        </row>
        <row r="46">
          <cell r="A46" t="str">
            <v>10.1.1.</v>
          </cell>
        </row>
        <row r="47">
          <cell r="A47" t="str">
            <v>10.1.1.1.</v>
          </cell>
        </row>
        <row r="48">
          <cell r="A48" t="str">
            <v>10.1.2.</v>
          </cell>
        </row>
        <row r="49">
          <cell r="A49" t="str">
            <v>10.2.1.</v>
          </cell>
        </row>
        <row r="50">
          <cell r="A50" t="str">
            <v>10.2.2.</v>
          </cell>
        </row>
        <row r="51">
          <cell r="A51" t="str">
            <v>10.4.1.</v>
          </cell>
        </row>
        <row r="52">
          <cell r="A52" t="str">
            <v>10.5.1.</v>
          </cell>
        </row>
        <row r="53">
          <cell r="A53" t="str">
            <v>10.6.1.</v>
          </cell>
        </row>
        <row r="54">
          <cell r="A54" t="str">
            <v>10.6.3.</v>
          </cell>
        </row>
        <row r="55">
          <cell r="A55" t="str">
            <v>10.6.4.</v>
          </cell>
        </row>
        <row r="56">
          <cell r="A56" t="str">
            <v>10.7.3.</v>
          </cell>
        </row>
        <row r="57">
          <cell r="A57" t="str">
            <v>10.8.1.</v>
          </cell>
        </row>
        <row r="58">
          <cell r="A58" t="str">
            <v>10.9.1.</v>
          </cell>
        </row>
        <row r="59">
          <cell r="A59" t="str">
            <v>10.10.1.</v>
          </cell>
        </row>
        <row r="60">
          <cell r="A60" t="str">
            <v>11.1.2.</v>
          </cell>
        </row>
        <row r="61">
          <cell r="A61" t="str">
            <v>11.1.3.</v>
          </cell>
        </row>
        <row r="62">
          <cell r="A62" t="str">
            <v>11.2.1.</v>
          </cell>
        </row>
        <row r="63">
          <cell r="A63" t="str">
            <v>11.2.3.</v>
          </cell>
        </row>
        <row r="64">
          <cell r="A64" t="str">
            <v>13.1.6.</v>
          </cell>
        </row>
        <row r="65">
          <cell r="A65" t="str">
            <v>13.1.7.</v>
          </cell>
        </row>
        <row r="66">
          <cell r="A66" t="str">
            <v>13.2.1.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 до таб.індикаторів"/>
      <sheetName val="Таблиця індикаторів"/>
      <sheetName val="Вартість "/>
      <sheetName val="Розрахунок вартості проекту"/>
      <sheetName val="Титульний лист"/>
      <sheetName val="Титульна сторінка РП+Бюджет"/>
      <sheetName val="Робочий план та бюджет детально"/>
      <sheetName val="Таблиця витрат та послуг"/>
      <sheetName val="Аналіз виконання "/>
      <sheetName val="Список операцій 1 звіт"/>
      <sheetName val="Список операцій 2 звіт "/>
      <sheetName val="Список операцій 3 звіт "/>
      <sheetName val="Список операцій 4 звіт "/>
      <sheetName val="Інвентарний лист"/>
      <sheetName val="Контрагенти 1 звіт"/>
      <sheetName val="лінії робочого плану"/>
      <sheetName val="Контрагенти 2 звіт"/>
      <sheetName val="Контрагенти 3 звіт"/>
      <sheetName val="Контрагенти 4 звіт"/>
      <sheetName val="категорії витрат"/>
      <sheetName val="Звіт_Асоціація_21століття_Херс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проведення косметичного ремонту приміщення</v>
          </cell>
        </row>
        <row r="4">
          <cell r="B4" t="str">
            <v>облаштування приміщення</v>
          </cell>
        </row>
        <row r="5">
          <cell r="B5" t="str">
            <v>облаштування приміщення</v>
          </cell>
        </row>
        <row r="6">
          <cell r="B6" t="str">
            <v>облаштування приміщення</v>
          </cell>
        </row>
        <row r="7">
          <cell r="B7" t="str">
            <v>облаштування приміщення</v>
          </cell>
        </row>
        <row r="8">
          <cell r="B8" t="str">
            <v>облаштування приміщення</v>
          </cell>
        </row>
        <row r="9">
          <cell r="B9" t="str">
            <v>облаштування приміщення</v>
          </cell>
        </row>
        <row r="10">
          <cell r="B10" t="str">
            <v>облаштування приміщення</v>
          </cell>
        </row>
        <row r="11">
          <cell r="B11" t="str">
            <v>облаштування приміщення</v>
          </cell>
        </row>
        <row r="12">
          <cell r="B12" t="str">
            <v>облаштування приміщення</v>
          </cell>
        </row>
        <row r="13">
          <cell r="B13" t="str">
            <v>облаштування приміщення</v>
          </cell>
        </row>
        <row r="14">
          <cell r="B14" t="str">
            <v>облаштування приміщення</v>
          </cell>
        </row>
        <row r="15">
          <cell r="B15" t="str">
            <v>оплата діагностики ТБ</v>
          </cell>
        </row>
        <row r="16">
          <cell r="B16" t="str">
            <v>культурно-масові заходи</v>
          </cell>
        </row>
        <row r="17">
          <cell r="B17" t="str">
            <v xml:space="preserve">благодійна матеріальна допомога </v>
          </cell>
        </row>
        <row r="18">
          <cell r="B18" t="str">
            <v xml:space="preserve">благодійна матеріальна допомога </v>
          </cell>
        </row>
        <row r="19">
          <cell r="B19" t="str">
            <v xml:space="preserve">благодійна матеріальна допомога </v>
          </cell>
        </row>
        <row r="20">
          <cell r="B20" t="str">
            <v>транспортування біоматеріалів</v>
          </cell>
        </row>
        <row r="21">
          <cell r="B21" t="str">
            <v>консультація медичної сестри</v>
          </cell>
        </row>
        <row r="22">
          <cell r="B22" t="str">
            <v>консультація педіатра</v>
          </cell>
        </row>
        <row r="23">
          <cell r="B23" t="str">
            <v xml:space="preserve">консультація психолога </v>
          </cell>
        </row>
        <row r="24">
          <cell r="B24" t="str">
            <v>консультація соціального працівника</v>
          </cell>
        </row>
        <row r="25">
          <cell r="B25" t="str">
            <v xml:space="preserve">благодійна матеріальна допомога </v>
          </cell>
        </row>
        <row r="26">
          <cell r="B26" t="str">
            <v xml:space="preserve">благодійна матеріальна допомога </v>
          </cell>
        </row>
        <row r="27">
          <cell r="B27" t="str">
            <v xml:space="preserve">благодійна матеріальна допомога </v>
          </cell>
        </row>
        <row r="28">
          <cell r="B28" t="str">
            <v xml:space="preserve">благодійна матеріальна допомога </v>
          </cell>
        </row>
        <row r="29">
          <cell r="B29" t="str">
            <v xml:space="preserve">група психологічної підтримки/ самодопомоги </v>
          </cell>
        </row>
        <row r="30">
          <cell r="B30" t="str">
            <v xml:space="preserve">закупівля телевізору та DVD- плеєра </v>
          </cell>
        </row>
        <row r="31">
          <cell r="B31" t="str">
            <v>доставка персоналу в заклад (колонії)</v>
          </cell>
        </row>
        <row r="32">
          <cell r="B32" t="str">
            <v>доставка гігієнічних наборів</v>
          </cell>
        </row>
        <row r="33">
          <cell r="B33" t="str">
            <v>забір і транспортування біоматеріалів</v>
          </cell>
        </row>
        <row r="34">
          <cell r="B34" t="str">
            <v>інформаційні заняття</v>
          </cell>
        </row>
        <row r="35">
          <cell r="B35" t="str">
            <v xml:space="preserve">організація та проведення заходів дозвілля  </v>
          </cell>
        </row>
        <row r="36">
          <cell r="B36" t="str">
            <v>консультація інфекціоніста</v>
          </cell>
        </row>
        <row r="37">
          <cell r="B37" t="str">
            <v>консультація медичної сестри</v>
          </cell>
        </row>
        <row r="38">
          <cell r="B38" t="str">
            <v>консультація соціального працівника</v>
          </cell>
        </row>
        <row r="39">
          <cell r="B39" t="str">
            <v xml:space="preserve">група самодопомоги </v>
          </cell>
        </row>
        <row r="40">
          <cell r="B40" t="str">
            <v xml:space="preserve">заходи дозвілля </v>
          </cell>
        </row>
        <row r="41">
          <cell r="B41" t="str">
            <v xml:space="preserve">благодійна матеріальна допомога </v>
          </cell>
        </row>
        <row r="42">
          <cell r="B42" t="str">
            <v xml:space="preserve">благодійна матеріальна допомога </v>
          </cell>
        </row>
        <row r="43">
          <cell r="B43" t="str">
            <v xml:space="preserve">благодійна матеріальна допомога </v>
          </cell>
        </row>
        <row r="44">
          <cell r="B44" t="str">
            <v>інформаційні заняття</v>
          </cell>
        </row>
        <row r="45">
          <cell r="B45" t="str">
            <v>інформаційні заняття</v>
          </cell>
        </row>
        <row r="46">
          <cell r="B46" t="str">
            <v>консультація інфекціоніста</v>
          </cell>
        </row>
        <row r="47">
          <cell r="B47" t="str">
            <v>консультація інфекціоніста</v>
          </cell>
        </row>
        <row r="48">
          <cell r="B48" t="str">
            <v>консультація медичної сестри</v>
          </cell>
        </row>
        <row r="49">
          <cell r="B49" t="str">
            <v>консультація медичної сестри</v>
          </cell>
        </row>
        <row r="50">
          <cell r="B50" t="str">
            <v>консультація гінеколога</v>
          </cell>
        </row>
        <row r="51">
          <cell r="B51" t="str">
            <v xml:space="preserve">консультація психолога </v>
          </cell>
        </row>
        <row r="52">
          <cell r="B52" t="str">
            <v>консультація соціального працівника</v>
          </cell>
        </row>
        <row r="53">
          <cell r="B53" t="str">
            <v>консультація соціального працівника</v>
          </cell>
        </row>
        <row r="54">
          <cell r="B54" t="str">
            <v>консультація соціального працівника</v>
          </cell>
        </row>
        <row r="55">
          <cell r="B55" t="str">
            <v>консультація соціального працівника</v>
          </cell>
        </row>
        <row r="56">
          <cell r="B56" t="str">
            <v>консультація фтизіатра</v>
          </cell>
        </row>
        <row r="57">
          <cell r="B57" t="str">
            <v xml:space="preserve">консультація юриста </v>
          </cell>
        </row>
        <row r="58">
          <cell r="B58" t="str">
            <v>Програмний персонал</v>
          </cell>
        </row>
        <row r="59">
          <cell r="B59" t="str">
            <v>Програмний персонал</v>
          </cell>
        </row>
        <row r="60">
          <cell r="B60" t="str">
            <v>Програмний персонал</v>
          </cell>
        </row>
        <row r="61">
          <cell r="B61" t="str">
            <v>Програмний персонал</v>
          </cell>
        </row>
        <row r="62">
          <cell r="B62" t="str">
            <v>Адміністративна діяльність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9">
          <cell r="C19" t="str">
            <v>06.05.07.</v>
          </cell>
        </row>
        <row r="20">
          <cell r="C20" t="str">
            <v>06.06.01.</v>
          </cell>
        </row>
        <row r="21">
          <cell r="C21" t="str">
            <v>06.08.04.</v>
          </cell>
        </row>
        <row r="22">
          <cell r="C22" t="str">
            <v>06.08.05.</v>
          </cell>
        </row>
        <row r="23">
          <cell r="C23" t="str">
            <v>06.08.06.</v>
          </cell>
        </row>
        <row r="24">
          <cell r="C24" t="str">
            <v>06.10.01.</v>
          </cell>
        </row>
        <row r="25">
          <cell r="C25" t="str">
            <v>08.02.03.</v>
          </cell>
        </row>
        <row r="26">
          <cell r="C26" t="str">
            <v>08.02.04.</v>
          </cell>
        </row>
        <row r="27">
          <cell r="C27" t="str">
            <v>08.03.08.</v>
          </cell>
        </row>
        <row r="28">
          <cell r="C28" t="str">
            <v>09.05.01.</v>
          </cell>
        </row>
        <row r="29">
          <cell r="C29" t="str">
            <v>10.01.02.01.</v>
          </cell>
        </row>
        <row r="30">
          <cell r="C30" t="str">
            <v>10.01.02.02.</v>
          </cell>
        </row>
        <row r="31">
          <cell r="C31" t="str">
            <v>10.01.02.03.</v>
          </cell>
        </row>
        <row r="32">
          <cell r="C32" t="str">
            <v>10.05.01.</v>
          </cell>
        </row>
        <row r="33">
          <cell r="C33" t="str">
            <v>10.06.03.</v>
          </cell>
        </row>
        <row r="34">
          <cell r="C34" t="str">
            <v>10.08.01.</v>
          </cell>
        </row>
        <row r="35">
          <cell r="C35" t="str">
            <v>10.09.01.</v>
          </cell>
        </row>
        <row r="36">
          <cell r="C36" t="str">
            <v>10.10.01.</v>
          </cell>
        </row>
        <row r="37">
          <cell r="C37" t="str">
            <v>10.12.01.</v>
          </cell>
        </row>
        <row r="38">
          <cell r="C38" t="str">
            <v>11.02.01.</v>
          </cell>
        </row>
        <row r="39">
          <cell r="C39" t="str">
            <v>11.02.05.</v>
          </cell>
        </row>
        <row r="40">
          <cell r="C40" t="str">
            <v>13.01.06.</v>
          </cell>
        </row>
        <row r="41">
          <cell r="C41" t="str">
            <v>13.01.07.</v>
          </cell>
        </row>
        <row r="42">
          <cell r="C42" t="str">
            <v>13.02.01.</v>
          </cell>
        </row>
        <row r="43">
          <cell r="C43" t="str">
            <v>ПП</v>
          </cell>
        </row>
        <row r="44">
          <cell r="C44" t="str">
            <v>АВ</v>
          </cell>
        </row>
      </sheetData>
      <sheetData sheetId="2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 до таб.індикаторів"/>
      <sheetName val="Таблиця індикаторів"/>
      <sheetName val="Вартість "/>
      <sheetName val="Розрахунок вартості проекту"/>
      <sheetName val="Титульний лист"/>
      <sheetName val="Титульна сторінка РП+Бюджет"/>
      <sheetName val="Робочий план та бюджет детально"/>
      <sheetName val="Таблиця витрат та послуг"/>
      <sheetName val="Аналіз виконання "/>
      <sheetName val="Список операцій 1 звіт"/>
      <sheetName val="Список операцій 2 звіт "/>
      <sheetName val="Список операцій 3 звіт "/>
      <sheetName val="Список операцій 4 звіт "/>
      <sheetName val="Інвентарний лист"/>
      <sheetName val="Контрагенти 1 звіт"/>
      <sheetName val="лінії робочого плану"/>
      <sheetName val="Контрагенти 2 звіт"/>
      <sheetName val="Контрагенти 3 звіт"/>
      <sheetName val="Контрагенти 4 звіт"/>
      <sheetName val="категорії витр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/>
      <sheetData sheetId="11"/>
      <sheetData sheetId="12"/>
      <sheetData sheetId="13" refreshError="1"/>
      <sheetData sheetId="14" refreshError="1"/>
      <sheetData sheetId="15">
        <row r="2">
          <cell r="A2" t="str">
            <v>06.05.07.</v>
          </cell>
        </row>
      </sheetData>
      <sheetData sheetId="16" refreshError="1"/>
      <sheetData sheetId="17" refreshError="1"/>
      <sheetData sheetId="18" refreshError="1"/>
      <sheetData sheetId="19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код бюджета"/>
      <sheetName val="Список операцій"/>
      <sheetName val="Інвентарний лист"/>
      <sheetName val="Контрагенти"/>
      <sheetName val="Категорії витрат"/>
      <sheetName val="Вид діяльності"/>
    </sheetNames>
    <sheetDataSet>
      <sheetData sheetId="0"/>
      <sheetData sheetId="1"/>
      <sheetData sheetId="2"/>
      <sheetData sheetId="3">
        <row r="4">
          <cell r="B4" t="str">
            <v>Оплата праці</v>
          </cell>
        </row>
        <row r="5">
          <cell r="B5" t="str">
            <v>Технічна допомога</v>
          </cell>
        </row>
        <row r="6">
          <cell r="B6" t="str">
            <v>Тренінги</v>
          </cell>
        </row>
        <row r="7">
          <cell r="B7" t="str">
            <v>Товари та обладнання для сфери охорони здоров'я</v>
          </cell>
        </row>
        <row r="8">
          <cell r="B8" t="str">
            <v>Медикаменти та фармацевтична продукція</v>
          </cell>
        </row>
        <row r="9">
          <cell r="B9" t="str">
            <v>Витрати на забезпечення закупівель та поставок</v>
          </cell>
        </row>
        <row r="10">
          <cell r="B10" t="str">
            <v>Інфраструктура та інше обладнання</v>
          </cell>
        </row>
        <row r="11">
          <cell r="B11" t="str">
            <v>Видавничі та комунікаційні витрати</v>
          </cell>
        </row>
        <row r="12">
          <cell r="B12" t="str">
            <v>Моніторинг та оцінка</v>
          </cell>
        </row>
        <row r="13">
          <cell r="B13" t="str">
            <v>Товари для підтримки життєдіяльності клієнтів/цільової групи</v>
          </cell>
        </row>
        <row r="14">
          <cell r="B14" t="str">
            <v>Витрати на планування та адміністрування</v>
          </cell>
        </row>
        <row r="15">
          <cell r="B15" t="str">
            <v>Витрати на підтримку діяльності організації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код бюджета"/>
      <sheetName val="Список операцій"/>
      <sheetName val="Інвентарний лист"/>
      <sheetName val="Контрагенти"/>
      <sheetName val="Категорії витрат"/>
      <sheetName val="Вид діяльності"/>
    </sheetNames>
    <sheetDataSet>
      <sheetData sheetId="0"/>
      <sheetData sheetId="1"/>
      <sheetData sheetId="2"/>
      <sheetData sheetId="3">
        <row r="4">
          <cell r="B4" t="str">
            <v>Оплата праці</v>
          </cell>
        </row>
        <row r="5">
          <cell r="B5" t="str">
            <v>Технічна допомога</v>
          </cell>
        </row>
        <row r="6">
          <cell r="B6" t="str">
            <v>Тренінги</v>
          </cell>
        </row>
        <row r="7">
          <cell r="B7" t="str">
            <v>Товари та обладнання для сфери охорони здоров'я</v>
          </cell>
        </row>
        <row r="8">
          <cell r="B8" t="str">
            <v>Медикаменти та фармацевтична продукція</v>
          </cell>
        </row>
        <row r="9">
          <cell r="B9" t="str">
            <v>Витрати на забезпечення закупівель та поставок</v>
          </cell>
        </row>
        <row r="10">
          <cell r="B10" t="str">
            <v>Інфраструктура та інше обладнання</v>
          </cell>
        </row>
        <row r="11">
          <cell r="B11" t="str">
            <v>Видавничі та комунікаційні витрати</v>
          </cell>
        </row>
        <row r="12">
          <cell r="B12" t="str">
            <v>Моніторинг та оцінка</v>
          </cell>
        </row>
        <row r="13">
          <cell r="B13" t="str">
            <v>Товари для підтримки життєдіяльності клієнтів/цільової групи</v>
          </cell>
        </row>
        <row r="14">
          <cell r="B14" t="str">
            <v>Витрати на планування та адміністрування</v>
          </cell>
        </row>
        <row r="15">
          <cell r="B15" t="str">
            <v>Витрати на підтримку діяльності організації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код бюджета"/>
      <sheetName val="Список операцій"/>
      <sheetName val="Інвентарний лист"/>
      <sheetName val="Контрагенти"/>
      <sheetName val="Категорії витрат"/>
      <sheetName val="Вид діяльності"/>
    </sheetNames>
    <sheetDataSet>
      <sheetData sheetId="0"/>
      <sheetData sheetId="1"/>
      <sheetData sheetId="2"/>
      <sheetData sheetId="3">
        <row r="4">
          <cell r="B4" t="str">
            <v>Оплата праці</v>
          </cell>
        </row>
        <row r="5">
          <cell r="B5" t="str">
            <v>Технічна допомога</v>
          </cell>
        </row>
        <row r="6">
          <cell r="B6" t="str">
            <v>Тренінги</v>
          </cell>
        </row>
        <row r="7">
          <cell r="B7" t="str">
            <v>Товари та обладнання для сфери охорони здоров'я</v>
          </cell>
        </row>
        <row r="8">
          <cell r="B8" t="str">
            <v>Медикаменти та фармацевтична продукція</v>
          </cell>
        </row>
        <row r="9">
          <cell r="B9" t="str">
            <v>Витрати на забезпечення закупівель та поставок</v>
          </cell>
        </row>
        <row r="10">
          <cell r="B10" t="str">
            <v>Інфраструктура та інше обладнання</v>
          </cell>
        </row>
        <row r="11">
          <cell r="B11" t="str">
            <v>Видавничі та комунікаційні витрати</v>
          </cell>
        </row>
        <row r="12">
          <cell r="B12" t="str">
            <v>Моніторинг та оцінка</v>
          </cell>
        </row>
        <row r="13">
          <cell r="B13" t="str">
            <v>Товари для підтримки життєдіяльності клієнтів/цільової групи</v>
          </cell>
        </row>
        <row r="14">
          <cell r="B14" t="str">
            <v>Витрати на планування та адміністрування</v>
          </cell>
        </row>
        <row r="15">
          <cell r="B15" t="str">
            <v>Витрати на підтримку діяльності організації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код бюджета"/>
      <sheetName val="Список операцій"/>
      <sheetName val="Інвентарний лист"/>
      <sheetName val="Контрагенти"/>
      <sheetName val="Категорії витрат"/>
      <sheetName val="Вид діяльності"/>
    </sheetNames>
    <sheetDataSet>
      <sheetData sheetId="0"/>
      <sheetData sheetId="1"/>
      <sheetData sheetId="2"/>
      <sheetData sheetId="3">
        <row r="4">
          <cell r="B4" t="str">
            <v>Оплата праці</v>
          </cell>
        </row>
        <row r="5">
          <cell r="B5" t="str">
            <v>Технічна допомога</v>
          </cell>
        </row>
        <row r="6">
          <cell r="B6" t="str">
            <v>Тренінги</v>
          </cell>
        </row>
        <row r="7">
          <cell r="B7" t="str">
            <v>Товари та обладнання для сфери охорони здоров'я</v>
          </cell>
        </row>
        <row r="8">
          <cell r="B8" t="str">
            <v>Медикаменти та фармацевтична продукція</v>
          </cell>
        </row>
        <row r="9">
          <cell r="B9" t="str">
            <v>Витрати на забезпечення закупівель та поставок</v>
          </cell>
        </row>
        <row r="10">
          <cell r="B10" t="str">
            <v>Інфраструктура та інше обладнання</v>
          </cell>
        </row>
        <row r="11">
          <cell r="B11" t="str">
            <v>Видавничі та комунікаційні витрати</v>
          </cell>
        </row>
        <row r="12">
          <cell r="B12" t="str">
            <v>Моніторинг та оцінка</v>
          </cell>
        </row>
        <row r="13">
          <cell r="B13" t="str">
            <v>Товари для підтримки життєдіяльності клієнтів/цільової групи</v>
          </cell>
        </row>
        <row r="14">
          <cell r="B14" t="str">
            <v>Витрати на планування та адміністрування</v>
          </cell>
        </row>
        <row r="15">
          <cell r="B15" t="str">
            <v>Витрати на підтримку діяльності організації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 до таб.індикаторів"/>
      <sheetName val="Таблиця індикаторів"/>
      <sheetName val="Вартість "/>
      <sheetName val="Розрахунок вартості проекту"/>
      <sheetName val="Титульна сторінка РП+Бюджет"/>
      <sheetName val="Робочий план та бюджет_детально"/>
      <sheetName val="лінії робочого плану"/>
      <sheetName val="категорії витрат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06.05.07.</v>
          </cell>
        </row>
        <row r="3">
          <cell r="A3" t="str">
            <v>06.06.01.</v>
          </cell>
        </row>
        <row r="4">
          <cell r="A4" t="str">
            <v>06.08.04.</v>
          </cell>
        </row>
        <row r="5">
          <cell r="A5" t="str">
            <v>06.08.05.</v>
          </cell>
        </row>
        <row r="6">
          <cell r="A6" t="str">
            <v>06.08.06.</v>
          </cell>
        </row>
        <row r="7">
          <cell r="A7" t="str">
            <v>06.10.01.</v>
          </cell>
        </row>
        <row r="8">
          <cell r="A8" t="str">
            <v>08.02.03.</v>
          </cell>
        </row>
        <row r="9">
          <cell r="A9" t="str">
            <v>08.02.04.</v>
          </cell>
        </row>
        <row r="10">
          <cell r="A10" t="str">
            <v>08.03.08.</v>
          </cell>
        </row>
        <row r="11">
          <cell r="A11" t="str">
            <v>09.05.01.</v>
          </cell>
        </row>
        <row r="12">
          <cell r="A12" t="str">
            <v>10.01.02.01.</v>
          </cell>
        </row>
        <row r="13">
          <cell r="A13" t="str">
            <v>10.01.02.02.</v>
          </cell>
        </row>
        <row r="14">
          <cell r="A14" t="str">
            <v>10.01.02.03.</v>
          </cell>
        </row>
        <row r="15">
          <cell r="A15" t="str">
            <v>10.05.01.</v>
          </cell>
        </row>
        <row r="16">
          <cell r="A16" t="str">
            <v>10.06.03.</v>
          </cell>
        </row>
        <row r="17">
          <cell r="A17" t="str">
            <v>10.08.01.</v>
          </cell>
        </row>
        <row r="18">
          <cell r="A18" t="str">
            <v>10.09.01.</v>
          </cell>
        </row>
        <row r="19">
          <cell r="A19" t="str">
            <v>10.10.01.</v>
          </cell>
        </row>
        <row r="20">
          <cell r="A20" t="str">
            <v>10.12.01.</v>
          </cell>
        </row>
        <row r="21">
          <cell r="A21" t="str">
            <v>11.02.01.</v>
          </cell>
        </row>
        <row r="22">
          <cell r="A22" t="str">
            <v>11.02.05.</v>
          </cell>
        </row>
        <row r="23">
          <cell r="A23" t="str">
            <v>13.01.06.</v>
          </cell>
        </row>
        <row r="24">
          <cell r="A24" t="str">
            <v>13.01.07.</v>
          </cell>
        </row>
        <row r="25">
          <cell r="A25" t="str">
            <v>13.02.01.</v>
          </cell>
        </row>
        <row r="26">
          <cell r="A26" t="str">
            <v>ПП</v>
          </cell>
        </row>
        <row r="27">
          <cell r="A27" t="str">
            <v>АВ</v>
          </cell>
        </row>
      </sheetData>
      <sheetData sheetId="7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4">
          <cell r="B14" t="str">
            <v>Діяльність суб-реципієнтів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 до таб.індикаторів"/>
      <sheetName val="Таблиця індикаторів"/>
      <sheetName val="Вартість "/>
      <sheetName val="Розрахунок траншів"/>
      <sheetName val="Титульна сторінка РП+Бюджет"/>
      <sheetName val="Робочий план та бюджет_детально"/>
      <sheetName val="розрахунок клієнтів_послуг"/>
      <sheetName val="лінії робочого плану"/>
      <sheetName val="категорії витра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06.05.07.</v>
          </cell>
        </row>
        <row r="3">
          <cell r="A3" t="str">
            <v>06.06.01.</v>
          </cell>
        </row>
        <row r="4">
          <cell r="A4" t="str">
            <v>06.08.04.</v>
          </cell>
        </row>
        <row r="5">
          <cell r="A5" t="str">
            <v>06.08.05.</v>
          </cell>
        </row>
        <row r="6">
          <cell r="A6" t="str">
            <v>06.08.06.</v>
          </cell>
        </row>
        <row r="7">
          <cell r="A7" t="str">
            <v>06.10.01.</v>
          </cell>
        </row>
        <row r="8">
          <cell r="A8" t="str">
            <v>08.02.03.</v>
          </cell>
        </row>
        <row r="9">
          <cell r="A9" t="str">
            <v>08.02.04.</v>
          </cell>
        </row>
        <row r="10">
          <cell r="A10" t="str">
            <v>08.03.08.</v>
          </cell>
        </row>
        <row r="11">
          <cell r="A11" t="str">
            <v>09.05.01.</v>
          </cell>
        </row>
        <row r="12">
          <cell r="A12" t="str">
            <v>10.01.02.01.</v>
          </cell>
        </row>
        <row r="13">
          <cell r="A13" t="str">
            <v>10.01.02.02.</v>
          </cell>
        </row>
        <row r="14">
          <cell r="A14" t="str">
            <v>10.01.02.03.</v>
          </cell>
        </row>
        <row r="15">
          <cell r="A15" t="str">
            <v>10.05.01.</v>
          </cell>
        </row>
        <row r="16">
          <cell r="A16" t="str">
            <v>10.06.03.</v>
          </cell>
        </row>
        <row r="17">
          <cell r="A17" t="str">
            <v>10.08.01.</v>
          </cell>
        </row>
        <row r="18">
          <cell r="A18" t="str">
            <v>10.09.01.</v>
          </cell>
        </row>
        <row r="19">
          <cell r="A19" t="str">
            <v>10.10.01.</v>
          </cell>
        </row>
        <row r="20">
          <cell r="A20" t="str">
            <v>10.12.01.</v>
          </cell>
        </row>
        <row r="21">
          <cell r="A21" t="str">
            <v>11.02.01.</v>
          </cell>
        </row>
        <row r="22">
          <cell r="A22" t="str">
            <v>11.02.05.</v>
          </cell>
        </row>
        <row r="23">
          <cell r="A23" t="str">
            <v>13.01.06.</v>
          </cell>
        </row>
        <row r="24">
          <cell r="A24" t="str">
            <v>13.01.07.</v>
          </cell>
        </row>
        <row r="25">
          <cell r="A25" t="str">
            <v>13.02.01.</v>
          </cell>
        </row>
        <row r="26">
          <cell r="A26" t="str">
            <v>ПП</v>
          </cell>
        </row>
        <row r="27">
          <cell r="A27" t="str">
            <v>АВ</v>
          </cell>
        </row>
      </sheetData>
      <sheetData sheetId="8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4">
          <cell r="B14" t="str">
            <v>Діяльність суб-реципієнтів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Лист1"/>
      <sheetName val="Транші"/>
      <sheetName val="Список операцій"/>
      <sheetName val="Інвентарний лист"/>
      <sheetName val="Контрагенти"/>
      <sheetName val="Категорії витрат"/>
      <sheetName val="Вид діяльності"/>
      <sheetName val="Expenditures"/>
      <sheetName val="Location"/>
      <sheetName val="Other Categories - Site Level"/>
      <sheetName val="Other Categories - PM"/>
      <sheetName val="Other Categories - SI"/>
      <sheetName val="Other Categories - HSS"/>
    </sheetNames>
    <sheetDataSet>
      <sheetData sheetId="0"/>
      <sheetData sheetId="1" refreshError="1">
        <row r="6">
          <cell r="B6" t="str">
            <v>Двері металеві, короб дверний (1,4 м2)</v>
          </cell>
        </row>
        <row r="7">
          <cell r="B7" t="str">
            <v>Двері металеві, короб дверний  (1,8 м2)</v>
          </cell>
        </row>
        <row r="8">
          <cell r="B8" t="str">
            <v>Двері внутрішні, короб дверний  (7,2 м2)</v>
          </cell>
        </row>
        <row r="9">
          <cell r="B9" t="str">
            <v>Двері внутрішні, короб дверний (4,02 м2)</v>
          </cell>
        </row>
        <row r="10">
          <cell r="B10" t="str">
            <v>Плитка керамічна</v>
          </cell>
        </row>
        <row r="11">
          <cell r="B11" t="str">
            <v>Раковина з кріпленням і сифонами, ревізії для раковин</v>
          </cell>
        </row>
        <row r="12">
          <cell r="B12" t="str">
            <v>Кран-змішувач</v>
          </cell>
        </row>
        <row r="13">
          <cell r="B13" t="str">
            <v>Лінолеум полівінілхлоридний, товщина 3,6мм</v>
          </cell>
        </row>
        <row r="14">
          <cell r="B14" t="str">
            <v>Будівельні матеріали, вироби (піна монтажна, болти будівельні, скобяні вироби, профіль, кут, тощо)</v>
          </cell>
        </row>
        <row r="15">
          <cell r="B15" t="str">
            <v>Оплата будівельних робіт (демонтаж, монтаж, стяжка, заміна лінолеуму)</v>
          </cell>
        </row>
      </sheetData>
      <sheetData sheetId="2"/>
      <sheetData sheetId="3"/>
      <sheetData sheetId="4"/>
      <sheetData sheetId="5"/>
      <sheetData sheetId="6"/>
      <sheetData sheetId="7" refreshError="1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4">
          <cell r="B14" t="str">
            <v>Діяльність суб-реципієнтів</v>
          </cell>
        </row>
      </sheetData>
      <sheetData sheetId="8" refreshError="1">
        <row r="2">
          <cell r="A2" t="str">
            <v>6.5.7.</v>
          </cell>
        </row>
        <row r="3">
          <cell r="A3" t="str">
            <v>6.6.1.</v>
          </cell>
        </row>
        <row r="4">
          <cell r="A4" t="str">
            <v>6.7.1.</v>
          </cell>
        </row>
        <row r="5">
          <cell r="A5" t="str">
            <v>6.8.4.</v>
          </cell>
        </row>
        <row r="6">
          <cell r="A6" t="str">
            <v>6.8.5.</v>
          </cell>
        </row>
        <row r="7">
          <cell r="A7" t="str">
            <v>6.8.6.</v>
          </cell>
        </row>
        <row r="8">
          <cell r="A8" t="str">
            <v>6.10.1.</v>
          </cell>
        </row>
        <row r="9">
          <cell r="A9" t="str">
            <v>8.2.3.</v>
          </cell>
        </row>
        <row r="10">
          <cell r="A10" t="str">
            <v>8.2.4.</v>
          </cell>
        </row>
        <row r="11">
          <cell r="A11" t="str">
            <v>8.3.8.</v>
          </cell>
        </row>
        <row r="12">
          <cell r="A12" t="str">
            <v>9.5.1.</v>
          </cell>
        </row>
        <row r="13">
          <cell r="A13" t="str">
            <v>10.1.1.</v>
          </cell>
        </row>
        <row r="14">
          <cell r="A14" t="str">
            <v>10.1.1.1.</v>
          </cell>
        </row>
        <row r="15">
          <cell r="A15" t="str">
            <v>10.1.2.</v>
          </cell>
        </row>
        <row r="16">
          <cell r="A16" t="str">
            <v>10.2.1.</v>
          </cell>
        </row>
        <row r="17">
          <cell r="A17" t="str">
            <v>10.2.2.</v>
          </cell>
        </row>
        <row r="18">
          <cell r="A18" t="str">
            <v>10.4.1.</v>
          </cell>
        </row>
        <row r="19">
          <cell r="A19" t="str">
            <v>10.5.1.</v>
          </cell>
        </row>
        <row r="20">
          <cell r="A20" t="str">
            <v>10.6.1.</v>
          </cell>
        </row>
        <row r="21">
          <cell r="A21" t="str">
            <v>10.6.3.</v>
          </cell>
        </row>
        <row r="22">
          <cell r="A22" t="str">
            <v>10.6.4.</v>
          </cell>
        </row>
        <row r="23">
          <cell r="A23" t="str">
            <v>10.7.3.</v>
          </cell>
        </row>
        <row r="24">
          <cell r="A24" t="str">
            <v>10.8.1.</v>
          </cell>
        </row>
        <row r="25">
          <cell r="A25" t="str">
            <v>10.9.1.</v>
          </cell>
        </row>
        <row r="26">
          <cell r="A26" t="str">
            <v>10.10.1.</v>
          </cell>
        </row>
        <row r="27">
          <cell r="A27" t="str">
            <v>11.1.2.</v>
          </cell>
        </row>
        <row r="28">
          <cell r="A28" t="str">
            <v>11.1.3.</v>
          </cell>
        </row>
        <row r="29">
          <cell r="A29" t="str">
            <v>11.2.1.</v>
          </cell>
        </row>
        <row r="30">
          <cell r="A30" t="str">
            <v>11.2.3.</v>
          </cell>
        </row>
        <row r="31">
          <cell r="A31" t="str">
            <v>13.1.6.</v>
          </cell>
        </row>
        <row r="32">
          <cell r="A32" t="str">
            <v>13.1.7.</v>
          </cell>
        </row>
        <row r="33">
          <cell r="A33" t="str">
            <v>13.2.1.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Список операцій"/>
      <sheetName val="Інвентарний лист"/>
      <sheetName val="Контрагенти"/>
      <sheetName val="Медикаменти"/>
      <sheetName val="Категорії витрат"/>
      <sheetName val="Вид діяльності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6">
          <cell r="B16" t="str">
            <v>Оплата праці</v>
          </cell>
        </row>
        <row r="17">
          <cell r="B17" t="str">
            <v>Технічна допомога</v>
          </cell>
        </row>
        <row r="18">
          <cell r="B18" t="str">
            <v>Тренінги</v>
          </cell>
        </row>
        <row r="19">
          <cell r="B19" t="str">
            <v>Товари та обладнання для сфери охорони здоров'я</v>
          </cell>
        </row>
        <row r="20">
          <cell r="B20" t="str">
            <v>Медикаменти та фармацевтична продукція</v>
          </cell>
        </row>
        <row r="21">
          <cell r="B21" t="str">
            <v>Витрати на забезпечення закупівель та поставок</v>
          </cell>
        </row>
        <row r="22">
          <cell r="B22" t="str">
            <v>Інфраструктура та обладнання</v>
          </cell>
        </row>
        <row r="23">
          <cell r="B23" t="str">
            <v>Видавничі та комунікаційні витрати</v>
          </cell>
        </row>
        <row r="24">
          <cell r="B24" t="str">
            <v>Моніторинг та оцінка</v>
          </cell>
        </row>
        <row r="25">
          <cell r="B25" t="str">
            <v>Товари для підтримки життєдіяльності клієнтів/цільової групи</v>
          </cell>
        </row>
        <row r="26">
          <cell r="B26" t="str">
            <v>Витрати на планування та адміністрування</v>
          </cell>
        </row>
        <row r="27">
          <cell r="B27" t="str">
            <v>Витрати на підтримку діяльності організації</v>
          </cell>
        </row>
      </sheetData>
      <sheetData sheetId="8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Список операцій"/>
      <sheetName val="Інвентарний лист"/>
      <sheetName val="Контрагенти"/>
      <sheetName val="Медикаменти"/>
      <sheetName val="Категорії витрат"/>
      <sheetName val="Вид діяльності"/>
    </sheetNames>
    <sheetDataSet>
      <sheetData sheetId="0" refreshError="1"/>
      <sheetData sheetId="1">
        <row r="6">
          <cell r="B6" t="str">
            <v>Керівник проекту Котик О. С. 10% зайнятості</v>
          </cell>
        </row>
        <row r="7">
          <cell r="B7" t="str">
            <v>Керівник проекту Котик О. С. 10 % зайнятості</v>
          </cell>
        </row>
        <row r="8">
          <cell r="B8" t="str">
            <v>Бухгалтер проекту Колощук Н. М. 12 % зайнятості</v>
          </cell>
        </row>
        <row r="9">
          <cell r="B9" t="str">
            <v>Бухгалтер проекту Колощук Н. М. 12 % зайнятості</v>
          </cell>
        </row>
        <row r="10">
          <cell r="B10" t="str">
            <v>Нарахування на ФОП 36,76%</v>
          </cell>
        </row>
        <row r="11">
          <cell r="B11" t="str">
            <v>Нарахування на ФОП 36,76%</v>
          </cell>
        </row>
        <row r="12">
          <cell r="B12" t="str">
            <v>Соціальний працівник Темюк Б. І. 40% зайнятості</v>
          </cell>
        </row>
        <row r="13">
          <cell r="B13" t="str">
            <v>Соціальний працівник Худайбергенова Д. П. 40% зайнятості</v>
          </cell>
        </row>
        <row r="14">
          <cell r="B14" t="str">
            <v>Нарахування на гонорар - 35,4%</v>
          </cell>
        </row>
        <row r="15">
          <cell r="B15" t="str">
            <v>Нарахування на гонорар - 35,4%</v>
          </cell>
        </row>
        <row r="16">
          <cell r="B16" t="str">
            <v>Оргтехніка (монітор, системний блок, принтер)</v>
          </cell>
        </row>
        <row r="17">
          <cell r="B17" t="str">
            <v xml:space="preserve">Продукти для груп самодопомоги (чай, кава, цукор, солодощі) (4 групи в місяць, вартість одної 25грн.) </v>
          </cell>
        </row>
        <row r="18">
          <cell r="B18" t="str">
            <v>Продукти для груп самодопомоги для ув'язнених (чай, кава, цукор, солодощі) (2 групи на місяць, вартість одної 18,19грн.)</v>
          </cell>
        </row>
        <row r="19">
          <cell r="B19" t="str">
            <v xml:space="preserve">Канцелярські товари для проведення груп самодопомоги (4 групи в місяць, вартість одної 6,14 грн.) </v>
          </cell>
        </row>
        <row r="20">
          <cell r="B20" t="str">
            <v>Канцелярські товари для проведення груп самодопомоги для ув'язнених (2 групи на місяць, вартість одної 9,10 грн.)</v>
          </cell>
        </row>
        <row r="21">
          <cell r="B21" t="str">
            <v>Гігієнічні набори (одноразові станки, зубна щітка, мило,) 25шт.</v>
          </cell>
        </row>
        <row r="22">
          <cell r="B22" t="str">
            <v>Банківські послуги</v>
          </cell>
        </row>
        <row r="23">
          <cell r="B23" t="str">
            <v>Банківські послуги</v>
          </cell>
        </row>
        <row r="24">
          <cell r="B24" t="str">
            <v>Господарчі товари для функціонування організації</v>
          </cell>
        </row>
        <row r="25">
          <cell r="B25" t="str">
            <v>Комунальні послуги</v>
          </cell>
        </row>
        <row r="26">
          <cell r="B26" t="str">
            <v>Оренда офісу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6">
          <cell r="B16" t="str">
            <v>Оплата праці</v>
          </cell>
        </row>
        <row r="17">
          <cell r="B17" t="str">
            <v>Технічна допомога</v>
          </cell>
        </row>
        <row r="18">
          <cell r="B18" t="str">
            <v>Тренінги</v>
          </cell>
        </row>
        <row r="19">
          <cell r="B19" t="str">
            <v>Товари та обладнання для сфери охорони здоров'я</v>
          </cell>
        </row>
        <row r="20">
          <cell r="B20" t="str">
            <v>Медикаменти та фармацевтична продукція</v>
          </cell>
        </row>
        <row r="21">
          <cell r="B21" t="str">
            <v>Витрати на забезпечення закупівель та поставок</v>
          </cell>
        </row>
        <row r="22">
          <cell r="B22" t="str">
            <v>Інфраструктура та обладнання</v>
          </cell>
        </row>
        <row r="23">
          <cell r="B23" t="str">
            <v>Видавничі та комунікаційні витрати</v>
          </cell>
        </row>
        <row r="24">
          <cell r="B24" t="str">
            <v>Моніторинг та оцінка</v>
          </cell>
        </row>
        <row r="25">
          <cell r="B25" t="str">
            <v>Товари для підтримки життєдіяльності клієнтів/цільової групи</v>
          </cell>
        </row>
        <row r="26">
          <cell r="B26" t="str">
            <v>Витрати на планування та адміністрування</v>
          </cell>
        </row>
        <row r="27">
          <cell r="B27" t="str">
            <v>Витрати на підтримку діяльності організації</v>
          </cell>
        </row>
      </sheetData>
      <sheetData sheetId="8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 до таб.індикаторів"/>
      <sheetName val="Таблиця індикаторів"/>
      <sheetName val="Вартість "/>
      <sheetName val="Розрахунок вартості проекту"/>
      <sheetName val="Титульний лист"/>
      <sheetName val="Титульна сторінка РП+Бюджет"/>
      <sheetName val="Робочий план та бюджет детально"/>
      <sheetName val="Таблиця витрат та послуг"/>
      <sheetName val="Аналіз виконання "/>
      <sheetName val="Список операцій 1 звіт"/>
      <sheetName val="Список операцій 2 звіт "/>
      <sheetName val="Список операцій 3 звіт "/>
      <sheetName val="Список операцій 4 звіт "/>
      <sheetName val="Інвентарний лист"/>
      <sheetName val="Контрагенти 1 звіт"/>
      <sheetName val="лінії робочого плану"/>
      <sheetName val="Контрагенти 2 звіт"/>
      <sheetName val="Контрагенти 3 звіт"/>
      <sheetName val="Контрагенти 4 звіт"/>
      <sheetName val="категорії витр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/>
      <sheetData sheetId="11"/>
      <sheetData sheetId="12"/>
      <sheetData sheetId="13" refreshError="1"/>
      <sheetData sheetId="14" refreshError="1"/>
      <sheetData sheetId="15">
        <row r="2">
          <cell r="A2" t="str">
            <v>06.05.07.</v>
          </cell>
        </row>
        <row r="3">
          <cell r="A3" t="str">
            <v>06.06.01.</v>
          </cell>
        </row>
        <row r="4">
          <cell r="A4" t="str">
            <v>06.08.04.</v>
          </cell>
        </row>
        <row r="5">
          <cell r="A5" t="str">
            <v>06.08.05.</v>
          </cell>
        </row>
        <row r="6">
          <cell r="A6" t="str">
            <v>06.08.06.</v>
          </cell>
        </row>
        <row r="7">
          <cell r="A7" t="str">
            <v>06.10.01.</v>
          </cell>
        </row>
        <row r="8">
          <cell r="A8" t="str">
            <v>08.02.03.</v>
          </cell>
        </row>
        <row r="9">
          <cell r="A9" t="str">
            <v>08.02.04.</v>
          </cell>
        </row>
        <row r="10">
          <cell r="A10" t="str">
            <v>08.03.08.</v>
          </cell>
        </row>
        <row r="11">
          <cell r="A11" t="str">
            <v>09.05.01.</v>
          </cell>
        </row>
        <row r="12">
          <cell r="A12" t="str">
            <v>10.01.02.01.</v>
          </cell>
        </row>
        <row r="13">
          <cell r="A13" t="str">
            <v>10.01.02.02.</v>
          </cell>
        </row>
        <row r="14">
          <cell r="A14" t="str">
            <v>10.01.02.03.</v>
          </cell>
        </row>
        <row r="15">
          <cell r="A15" t="str">
            <v>10.05.01.</v>
          </cell>
        </row>
        <row r="16">
          <cell r="A16" t="str">
            <v>10.06.03.</v>
          </cell>
        </row>
        <row r="17">
          <cell r="A17" t="str">
            <v>10.08.01.</v>
          </cell>
        </row>
        <row r="18">
          <cell r="A18" t="str">
            <v>10.09.01.</v>
          </cell>
        </row>
        <row r="19">
          <cell r="A19" t="str">
            <v>10.10.01.</v>
          </cell>
        </row>
        <row r="20">
          <cell r="A20" t="str">
            <v>10.12.01.</v>
          </cell>
        </row>
        <row r="21">
          <cell r="A21" t="str">
            <v>11.02.01.</v>
          </cell>
        </row>
        <row r="22">
          <cell r="A22" t="str">
            <v>11.02.05.</v>
          </cell>
        </row>
        <row r="23">
          <cell r="A23" t="str">
            <v>13.01.06.</v>
          </cell>
        </row>
        <row r="24">
          <cell r="A24" t="str">
            <v>13.01.07.</v>
          </cell>
        </row>
        <row r="25">
          <cell r="A25" t="str">
            <v>13.02.01.</v>
          </cell>
        </row>
        <row r="26">
          <cell r="A26" t="str">
            <v>ПП</v>
          </cell>
        </row>
        <row r="27">
          <cell r="A27" t="str">
            <v>АВ</v>
          </cell>
        </row>
      </sheetData>
      <sheetData sheetId="16" refreshError="1"/>
      <sheetData sheetId="17" refreshError="1"/>
      <sheetData sheetId="18" refreshError="1"/>
      <sheetData sheetId="19">
        <row r="19">
          <cell r="C19" t="str">
            <v>06.05.07.</v>
          </cell>
        </row>
        <row r="20">
          <cell r="C20" t="str">
            <v>06.06.01.</v>
          </cell>
        </row>
        <row r="21">
          <cell r="C21" t="str">
            <v>06.08.04.</v>
          </cell>
        </row>
        <row r="22">
          <cell r="C22" t="str">
            <v>06.08.05.</v>
          </cell>
        </row>
        <row r="23">
          <cell r="C23" t="str">
            <v>06.08.06.</v>
          </cell>
        </row>
        <row r="24">
          <cell r="C24" t="str">
            <v>06.10.01.</v>
          </cell>
        </row>
        <row r="25">
          <cell r="C25" t="str">
            <v>08.02.03.</v>
          </cell>
        </row>
        <row r="26">
          <cell r="C26" t="str">
            <v>08.02.04.</v>
          </cell>
        </row>
        <row r="27">
          <cell r="C27" t="str">
            <v>08.03.08.</v>
          </cell>
        </row>
        <row r="28">
          <cell r="C28" t="str">
            <v>09.05.01.</v>
          </cell>
        </row>
        <row r="29">
          <cell r="C29" t="str">
            <v>10.01.02.01.</v>
          </cell>
        </row>
        <row r="30">
          <cell r="C30" t="str">
            <v>10.01.02.02.</v>
          </cell>
        </row>
        <row r="31">
          <cell r="C31" t="str">
            <v>10.01.02.03.</v>
          </cell>
        </row>
        <row r="32">
          <cell r="C32" t="str">
            <v>10.05.01.</v>
          </cell>
        </row>
        <row r="33">
          <cell r="C33" t="str">
            <v>10.06.03.</v>
          </cell>
        </row>
        <row r="34">
          <cell r="C34" t="str">
            <v>10.08.01.</v>
          </cell>
        </row>
        <row r="35">
          <cell r="C35" t="str">
            <v>10.09.01.</v>
          </cell>
        </row>
        <row r="36">
          <cell r="C36" t="str">
            <v>10.10.01.</v>
          </cell>
        </row>
        <row r="37">
          <cell r="C37" t="str">
            <v>10.12.01.</v>
          </cell>
        </row>
        <row r="38">
          <cell r="C38" t="str">
            <v>11.02.01.</v>
          </cell>
        </row>
        <row r="39">
          <cell r="C39" t="str">
            <v>11.02.05.</v>
          </cell>
        </row>
        <row r="40">
          <cell r="C40" t="str">
            <v>13.01.06.</v>
          </cell>
        </row>
        <row r="41">
          <cell r="C41" t="str">
            <v>13.01.07.</v>
          </cell>
        </row>
        <row r="42">
          <cell r="C42" t="str">
            <v>13.02.01.</v>
          </cell>
        </row>
        <row r="43">
          <cell r="C43" t="str">
            <v>ПП</v>
          </cell>
        </row>
        <row r="44">
          <cell r="C44" t="str">
            <v>АВ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 сторінка РП+Бюджет"/>
      <sheetName val="Робочий план та бюджет_детально"/>
      <sheetName val="Розрахунок вартості проекту"/>
      <sheetName val="Розрахунок траншів"/>
      <sheetName val="Титульний лист"/>
      <sheetName val="Інвентарний лист"/>
      <sheetName val="Список операцій 1 звіт "/>
      <sheetName val="Список операцій 2 звіт"/>
      <sheetName val="Список операцій 3 звіт"/>
      <sheetName val="Список операцій 4 звіт"/>
      <sheetName val="Контрагенти 1 звіт "/>
      <sheetName val="Контрагенти 2 звіт"/>
      <sheetName val="Контрагенти 3 звіт "/>
      <sheetName val="Контрагенти 4 звіт "/>
      <sheetName val="Список операцій 5 звіт "/>
      <sheetName val="Список операцій 6 звіт"/>
      <sheetName val="Контрагенти 5 звіт "/>
      <sheetName val="Контрагенти 6 звіт "/>
      <sheetName val="Категорії бюджету"/>
      <sheetName val="Вартість 2012"/>
      <sheetName val="лінії робочого плану"/>
      <sheetName val="періоди"/>
      <sheetName val="лінії бюджету"/>
      <sheetName val="тип відносин"/>
      <sheetName val="категорії витрат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2">
          <cell r="C2" t="str">
            <v>01.01.01.01.</v>
          </cell>
        </row>
        <row r="3">
          <cell r="C3" t="str">
            <v>01.01.01.02.</v>
          </cell>
        </row>
        <row r="4">
          <cell r="C4" t="str">
            <v>01.01.01.03.</v>
          </cell>
        </row>
        <row r="5">
          <cell r="C5" t="str">
            <v>01.01.01.04.</v>
          </cell>
        </row>
        <row r="6">
          <cell r="C6" t="str">
            <v>01.01.01.05.</v>
          </cell>
        </row>
        <row r="7">
          <cell r="C7" t="str">
            <v>01.01.01.06.</v>
          </cell>
        </row>
        <row r="8">
          <cell r="C8" t="str">
            <v>01.01.01.07</v>
          </cell>
        </row>
        <row r="9">
          <cell r="C9" t="str">
            <v>01.01.01.08.</v>
          </cell>
        </row>
        <row r="10">
          <cell r="C10" t="str">
            <v>01.01.01.09.</v>
          </cell>
        </row>
        <row r="11">
          <cell r="C11" t="str">
            <v>01.01.01.10.</v>
          </cell>
        </row>
        <row r="12">
          <cell r="C12" t="str">
            <v>01.01.01.11.</v>
          </cell>
        </row>
        <row r="13">
          <cell r="C13" t="str">
            <v>01.04.01.01.</v>
          </cell>
        </row>
        <row r="14">
          <cell r="C14" t="str">
            <v>01.04.01.02.</v>
          </cell>
        </row>
        <row r="15">
          <cell r="C15" t="str">
            <v>01.04.01.03.</v>
          </cell>
        </row>
        <row r="16">
          <cell r="C16" t="str">
            <v>01.04.01.04.</v>
          </cell>
        </row>
        <row r="17">
          <cell r="C17" t="str">
            <v>01.04.01.05.</v>
          </cell>
        </row>
        <row r="18">
          <cell r="C18" t="str">
            <v>01.04.01.06.</v>
          </cell>
        </row>
        <row r="19">
          <cell r="C19" t="str">
            <v>01.04.01.07.</v>
          </cell>
        </row>
        <row r="20">
          <cell r="C20" t="str">
            <v>01.04.01.08.</v>
          </cell>
        </row>
        <row r="21">
          <cell r="C21" t="str">
            <v>01.04.01.09.</v>
          </cell>
        </row>
        <row r="22">
          <cell r="C22" t="str">
            <v>01.04.01.10.</v>
          </cell>
        </row>
        <row r="23">
          <cell r="C23" t="str">
            <v>01.04.01.11.</v>
          </cell>
        </row>
        <row r="24">
          <cell r="C24" t="str">
            <v>01.04.02.01.</v>
          </cell>
        </row>
        <row r="25">
          <cell r="C25" t="str">
            <v>01.04.02.02.</v>
          </cell>
        </row>
        <row r="26">
          <cell r="C26" t="str">
            <v>01.04.02.03.</v>
          </cell>
        </row>
        <row r="27">
          <cell r="C27" t="str">
            <v>01.04.02.04.</v>
          </cell>
        </row>
        <row r="28">
          <cell r="C28" t="str">
            <v>01.04.02.05.</v>
          </cell>
        </row>
        <row r="29">
          <cell r="C29" t="str">
            <v>01.04.02.06.</v>
          </cell>
        </row>
        <row r="30">
          <cell r="C30" t="str">
            <v>01.04.02.07.</v>
          </cell>
        </row>
        <row r="31">
          <cell r="C31" t="str">
            <v>01.04.02.08.</v>
          </cell>
        </row>
        <row r="32">
          <cell r="C32" t="str">
            <v>01.04.02.09.</v>
          </cell>
        </row>
        <row r="33">
          <cell r="C33" t="str">
            <v>01.04.02.10.</v>
          </cell>
        </row>
        <row r="34">
          <cell r="C34" t="str">
            <v>01.04.02.11.</v>
          </cell>
        </row>
        <row r="35">
          <cell r="C35" t="str">
            <v>01.05.05.01.</v>
          </cell>
        </row>
        <row r="36">
          <cell r="C36" t="str">
            <v>01.05.06.01.</v>
          </cell>
        </row>
        <row r="37">
          <cell r="C37" t="str">
            <v>01.05.07.01.</v>
          </cell>
        </row>
        <row r="38">
          <cell r="C38" t="str">
            <v>01.07.01.04.</v>
          </cell>
        </row>
        <row r="39">
          <cell r="C39" t="str">
            <v>01.07.01.05.</v>
          </cell>
        </row>
        <row r="40">
          <cell r="C40" t="str">
            <v>01.07.01.06.</v>
          </cell>
        </row>
        <row r="41">
          <cell r="C41" t="str">
            <v>01.07.01.07.</v>
          </cell>
        </row>
        <row r="42">
          <cell r="C42" t="str">
            <v>01.07.01.08.</v>
          </cell>
        </row>
        <row r="43">
          <cell r="C43" t="str">
            <v>01.07.01.20.</v>
          </cell>
        </row>
        <row r="44">
          <cell r="C44" t="str">
            <v>01.07.01.21.</v>
          </cell>
        </row>
        <row r="45">
          <cell r="C45" t="str">
            <v>01.07.01.22.</v>
          </cell>
        </row>
        <row r="46">
          <cell r="C46" t="str">
            <v>01.07.01.23.</v>
          </cell>
        </row>
        <row r="47">
          <cell r="C47" t="str">
            <v>01.07.01.24.</v>
          </cell>
        </row>
        <row r="48">
          <cell r="C48" t="str">
            <v>01.07.01.25</v>
          </cell>
        </row>
        <row r="49">
          <cell r="C49" t="str">
            <v>01.07.04.01.</v>
          </cell>
        </row>
        <row r="50">
          <cell r="C50" t="str">
            <v>01.07.04.02.</v>
          </cell>
        </row>
        <row r="51">
          <cell r="C51" t="str">
            <v>01.07.04.03.</v>
          </cell>
        </row>
        <row r="52">
          <cell r="C52" t="str">
            <v>01.07.04.04.</v>
          </cell>
        </row>
        <row r="53">
          <cell r="C53" t="str">
            <v>01.07.04.05.</v>
          </cell>
        </row>
        <row r="54">
          <cell r="C54" t="str">
            <v>01.07.04.06.</v>
          </cell>
        </row>
        <row r="55">
          <cell r="C55" t="str">
            <v>01.07.04.07.</v>
          </cell>
        </row>
        <row r="56">
          <cell r="C56" t="str">
            <v>01.07.04.08.</v>
          </cell>
        </row>
        <row r="57">
          <cell r="C57" t="str">
            <v>01.07.04.09.</v>
          </cell>
        </row>
        <row r="58">
          <cell r="C58" t="str">
            <v>01.07.04.10.</v>
          </cell>
        </row>
        <row r="59">
          <cell r="C59" t="str">
            <v>01.07.04.11.</v>
          </cell>
        </row>
        <row r="60">
          <cell r="C60" t="str">
            <v>01.07.06.01.</v>
          </cell>
        </row>
        <row r="61">
          <cell r="C61" t="str">
            <v>01.07.06.07.</v>
          </cell>
        </row>
        <row r="62">
          <cell r="C62" t="str">
            <v>01.07.06.08.</v>
          </cell>
        </row>
        <row r="63">
          <cell r="C63" t="str">
            <v>01.07.06.09.</v>
          </cell>
        </row>
        <row r="64">
          <cell r="C64" t="str">
            <v>01.07.06.10.</v>
          </cell>
        </row>
        <row r="65">
          <cell r="C65" t="str">
            <v>01.08.01.01.</v>
          </cell>
        </row>
        <row r="66">
          <cell r="C66" t="str">
            <v>01.08.01.02.</v>
          </cell>
        </row>
        <row r="67">
          <cell r="C67" t="str">
            <v>01.08.01.03.</v>
          </cell>
        </row>
        <row r="68">
          <cell r="C68" t="str">
            <v>01.08.01.04.</v>
          </cell>
        </row>
        <row r="69">
          <cell r="C69" t="str">
            <v>01.08.01.05.</v>
          </cell>
        </row>
        <row r="70">
          <cell r="C70" t="str">
            <v>01.08.01.06.</v>
          </cell>
        </row>
        <row r="71">
          <cell r="C71" t="str">
            <v>01.08.01.07.</v>
          </cell>
        </row>
        <row r="72">
          <cell r="C72" t="str">
            <v>01.08.01.08.</v>
          </cell>
        </row>
        <row r="73">
          <cell r="C73" t="str">
            <v>01.08.01.09.</v>
          </cell>
        </row>
        <row r="74">
          <cell r="C74" t="str">
            <v>01.08.01.10.</v>
          </cell>
        </row>
        <row r="75">
          <cell r="C75" t="str">
            <v>01.08.01.11.</v>
          </cell>
        </row>
        <row r="76">
          <cell r="C76" t="str">
            <v>01.08.01.12.</v>
          </cell>
        </row>
        <row r="77">
          <cell r="C77" t="str">
            <v>01.08.01.13.</v>
          </cell>
        </row>
        <row r="78">
          <cell r="C78" t="str">
            <v>02.01.03.01.</v>
          </cell>
        </row>
        <row r="79">
          <cell r="C79" t="str">
            <v>02.01.03.02.</v>
          </cell>
        </row>
        <row r="80">
          <cell r="C80" t="str">
            <v>02.01.03.03.</v>
          </cell>
        </row>
        <row r="81">
          <cell r="C81" t="str">
            <v>02.04.02.01.</v>
          </cell>
        </row>
        <row r="82">
          <cell r="C82" t="str">
            <v>02.04.02.02.</v>
          </cell>
        </row>
        <row r="83">
          <cell r="C83" t="str">
            <v>02.04.02.03.</v>
          </cell>
        </row>
        <row r="84">
          <cell r="C84" t="str">
            <v>02.04.02.04.</v>
          </cell>
        </row>
        <row r="85">
          <cell r="C85" t="str">
            <v>02.04.02.05.</v>
          </cell>
        </row>
        <row r="86">
          <cell r="C86" t="str">
            <v>02.04.02.06.</v>
          </cell>
        </row>
        <row r="87">
          <cell r="C87" t="str">
            <v>02.04.02.07.</v>
          </cell>
        </row>
        <row r="88">
          <cell r="C88" t="str">
            <v>02.04.02.08.</v>
          </cell>
        </row>
        <row r="89">
          <cell r="C89" t="str">
            <v>02.04.02.09.</v>
          </cell>
        </row>
        <row r="90">
          <cell r="C90" t="str">
            <v>02.04.02.10.</v>
          </cell>
        </row>
        <row r="91">
          <cell r="C91" t="str">
            <v>02.04.02.11.</v>
          </cell>
        </row>
        <row r="92">
          <cell r="C92" t="str">
            <v>02.04.02.12.</v>
          </cell>
        </row>
        <row r="93">
          <cell r="C93" t="str">
            <v>02.04.02.13.</v>
          </cell>
        </row>
        <row r="94">
          <cell r="C94" t="str">
            <v>02.04.02.14.</v>
          </cell>
        </row>
        <row r="95">
          <cell r="C95" t="str">
            <v>03.01.02.01.</v>
          </cell>
        </row>
        <row r="96">
          <cell r="C96" t="str">
            <v>03.01.02.02.</v>
          </cell>
        </row>
        <row r="97">
          <cell r="C97" t="str">
            <v>03.01.02.03.</v>
          </cell>
        </row>
        <row r="98">
          <cell r="C98" t="str">
            <v>03.01.02.05.</v>
          </cell>
        </row>
        <row r="99">
          <cell r="C99" t="str">
            <v>03.01.02.07.</v>
          </cell>
        </row>
        <row r="100">
          <cell r="C100" t="str">
            <v>03.01.02.08.</v>
          </cell>
        </row>
        <row r="101">
          <cell r="C101" t="str">
            <v>03.01.02.09.</v>
          </cell>
        </row>
        <row r="102">
          <cell r="C102" t="str">
            <v>03.01.02.10.</v>
          </cell>
        </row>
        <row r="103">
          <cell r="C103" t="str">
            <v>03.01.02.11.</v>
          </cell>
        </row>
        <row r="104">
          <cell r="C104" t="str">
            <v>03.01.02.12.</v>
          </cell>
        </row>
        <row r="105">
          <cell r="C105" t="str">
            <v>03.01.02.13.</v>
          </cell>
        </row>
        <row r="106">
          <cell r="C106" t="str">
            <v>03.01.03.05.</v>
          </cell>
        </row>
        <row r="107">
          <cell r="C107" t="str">
            <v>03.02.02.05.</v>
          </cell>
        </row>
        <row r="108">
          <cell r="C108" t="str">
            <v>03.01.06.01.</v>
          </cell>
        </row>
        <row r="109">
          <cell r="C109" t="str">
            <v>03.01.06.02.</v>
          </cell>
        </row>
        <row r="110">
          <cell r="C110" t="str">
            <v>03.01.06.03.</v>
          </cell>
        </row>
        <row r="111">
          <cell r="C111" t="str">
            <v>03.01.06.04.</v>
          </cell>
        </row>
        <row r="112">
          <cell r="C112" t="str">
            <v>03.01.06.05.</v>
          </cell>
        </row>
        <row r="113">
          <cell r="C113" t="str">
            <v>03.01.06.06.</v>
          </cell>
        </row>
        <row r="114">
          <cell r="C114" t="str">
            <v>03.01.06.08.</v>
          </cell>
        </row>
        <row r="115">
          <cell r="C115" t="str">
            <v>03.01.06.09.</v>
          </cell>
        </row>
        <row r="116">
          <cell r="C116" t="str">
            <v>03.01.06.10.</v>
          </cell>
        </row>
        <row r="117">
          <cell r="C117" t="str">
            <v>03.01.06.11.</v>
          </cell>
        </row>
        <row r="118">
          <cell r="C118" t="str">
            <v>АВ</v>
          </cell>
        </row>
        <row r="119">
          <cell r="C119" t="str">
            <v>ПП</v>
          </cell>
        </row>
      </sheetData>
      <sheetData sheetId="23"/>
      <sheetData sheetId="24"/>
      <sheetData sheetId="2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ий лист"/>
      <sheetName val="Інструкція до таб.індикаторів"/>
      <sheetName val="Таблиця індикаторів"/>
      <sheetName val="Вартість "/>
      <sheetName val="Розрахунок траншів"/>
      <sheetName val="Титульна сторінка РП+Бюджет"/>
      <sheetName val="Робочий план та бюджет_детально"/>
      <sheetName val="Таблиця витрат та послуг"/>
      <sheetName val="Аналіз виконання"/>
      <sheetName val="Список операцій 1 звіт "/>
      <sheetName val="Список операцій 2 звіт  "/>
      <sheetName val="Список операцій 3 звіт "/>
      <sheetName val="Список операцій 4 звіт "/>
      <sheetName val="Інвентарний лист"/>
      <sheetName val="Контрагенти 1 звіт"/>
      <sheetName val="Контрагенти 2 звіт"/>
      <sheetName val="Контрагенти 3 звіт"/>
      <sheetName val="Контрагенти 4 звіт"/>
      <sheetName val="лінії робочого плану"/>
      <sheetName val="категорії витр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>
        <row r="2">
          <cell r="A2" t="str">
            <v>06.05.07.</v>
          </cell>
        </row>
        <row r="3">
          <cell r="A3" t="str">
            <v>06.06.01.</v>
          </cell>
        </row>
        <row r="4">
          <cell r="A4" t="str">
            <v>06.08.04.</v>
          </cell>
        </row>
        <row r="5">
          <cell r="A5" t="str">
            <v>06.08.05.</v>
          </cell>
        </row>
        <row r="6">
          <cell r="A6" t="str">
            <v>06.08.06.</v>
          </cell>
        </row>
        <row r="7">
          <cell r="A7" t="str">
            <v>06.10.01.</v>
          </cell>
        </row>
        <row r="8">
          <cell r="A8" t="str">
            <v>08.02.03.</v>
          </cell>
        </row>
        <row r="9">
          <cell r="A9" t="str">
            <v>08.02.04.</v>
          </cell>
        </row>
        <row r="10">
          <cell r="A10" t="str">
            <v>08.03.08.</v>
          </cell>
        </row>
        <row r="11">
          <cell r="A11" t="str">
            <v>09.05.01.</v>
          </cell>
        </row>
        <row r="12">
          <cell r="A12" t="str">
            <v>10.01.02.01.</v>
          </cell>
        </row>
        <row r="13">
          <cell r="A13" t="str">
            <v>10.01.02.02.</v>
          </cell>
        </row>
        <row r="14">
          <cell r="A14" t="str">
            <v>10.01.02.03.</v>
          </cell>
        </row>
        <row r="15">
          <cell r="A15" t="str">
            <v>10.05.01.</v>
          </cell>
        </row>
        <row r="16">
          <cell r="A16" t="str">
            <v>10.06.03.</v>
          </cell>
        </row>
        <row r="17">
          <cell r="A17" t="str">
            <v>10.08.01.</v>
          </cell>
        </row>
        <row r="18">
          <cell r="A18" t="str">
            <v>10.09.01.</v>
          </cell>
        </row>
        <row r="19">
          <cell r="A19" t="str">
            <v>10.10.01.</v>
          </cell>
        </row>
        <row r="20">
          <cell r="A20" t="str">
            <v>10.11.01.</v>
          </cell>
        </row>
        <row r="21">
          <cell r="A21" t="str">
            <v>10.12.01.</v>
          </cell>
        </row>
        <row r="22">
          <cell r="A22" t="str">
            <v>11.02.01.</v>
          </cell>
        </row>
        <row r="23">
          <cell r="A23" t="str">
            <v>11.02.05.</v>
          </cell>
        </row>
        <row r="24">
          <cell r="A24" t="str">
            <v>13.01.06.</v>
          </cell>
        </row>
        <row r="25">
          <cell r="A25" t="str">
            <v>13.01.07.</v>
          </cell>
        </row>
        <row r="26">
          <cell r="A26" t="str">
            <v>13.02.01.</v>
          </cell>
        </row>
        <row r="27">
          <cell r="A27" t="str">
            <v>ПП</v>
          </cell>
        </row>
        <row r="28">
          <cell r="A28" t="str">
            <v>АВ</v>
          </cell>
        </row>
      </sheetData>
      <sheetData sheetId="19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 до таб.індикаторів"/>
      <sheetName val="Таблиця індикаторів"/>
      <sheetName val="Вартість "/>
      <sheetName val="Титульна сторінка РП+Бюджет"/>
      <sheetName val="Робочий план та бюджет_детально"/>
      <sheetName val="Титульний лист"/>
      <sheetName val="Таблиця витрат та послуг"/>
      <sheetName val="Аналіз виконання"/>
      <sheetName val="Розрахунок траншів"/>
      <sheetName val="Інвентарний лист"/>
      <sheetName val="Список операцій 1 звіт"/>
      <sheetName val="Список операцій 2 звіт"/>
      <sheetName val="Список операцій 3 звіт "/>
      <sheetName val="Список операцій 4 звіт"/>
      <sheetName val="Контрагенти 1 звіт"/>
      <sheetName val="Контрагенти 2 звіт"/>
      <sheetName val="Контрагенти 3 звіт"/>
      <sheetName val="Контрагенти 4 звіт"/>
      <sheetName val="лінії робочого плану"/>
      <sheetName val="категорії витрат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>
        <row r="3">
          <cell r="D3" t="str">
            <v>1.1.1.Проведення інструктажу з представниками Вінничини та Черкащини, Луганщина на ін нові міста (одноденний, 28 учасників)</v>
          </cell>
        </row>
      </sheetData>
      <sheetData sheetId="7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A2" t="str">
            <v>06.05.07.</v>
          </cell>
        </row>
        <row r="3">
          <cell r="A3" t="str">
            <v>06.06.01.</v>
          </cell>
        </row>
        <row r="4">
          <cell r="A4" t="str">
            <v>06.08.04.</v>
          </cell>
        </row>
        <row r="5">
          <cell r="A5" t="str">
            <v>06.08.05.</v>
          </cell>
        </row>
        <row r="6">
          <cell r="A6" t="str">
            <v>06.08.06.</v>
          </cell>
        </row>
        <row r="7">
          <cell r="A7" t="str">
            <v>06.10.01.</v>
          </cell>
        </row>
        <row r="8">
          <cell r="A8" t="str">
            <v>08.02.03.</v>
          </cell>
        </row>
        <row r="9">
          <cell r="A9" t="str">
            <v>08.02.04.</v>
          </cell>
        </row>
        <row r="10">
          <cell r="A10" t="str">
            <v>08.03.08.</v>
          </cell>
        </row>
        <row r="11">
          <cell r="A11" t="str">
            <v>09.05.01.</v>
          </cell>
        </row>
        <row r="12">
          <cell r="A12" t="str">
            <v>10.01.02.01.</v>
          </cell>
        </row>
        <row r="13">
          <cell r="A13" t="str">
            <v>10.01.02.02.</v>
          </cell>
        </row>
        <row r="14">
          <cell r="A14" t="str">
            <v>10.01.02.03.</v>
          </cell>
        </row>
        <row r="15">
          <cell r="A15" t="str">
            <v>10.05.01.</v>
          </cell>
        </row>
        <row r="16">
          <cell r="A16" t="str">
            <v>10.06.03.</v>
          </cell>
        </row>
        <row r="17">
          <cell r="A17" t="str">
            <v>10.08.01.</v>
          </cell>
        </row>
        <row r="18">
          <cell r="A18" t="str">
            <v>10.09.01.</v>
          </cell>
        </row>
        <row r="19">
          <cell r="A19" t="str">
            <v>10.10.01.</v>
          </cell>
        </row>
        <row r="20">
          <cell r="A20" t="str">
            <v>10.12.01.</v>
          </cell>
        </row>
        <row r="21">
          <cell r="A21" t="str">
            <v>11.02.01.</v>
          </cell>
        </row>
        <row r="22">
          <cell r="A22" t="str">
            <v>11.02.05.</v>
          </cell>
        </row>
        <row r="23">
          <cell r="A23" t="str">
            <v>13.01.06.</v>
          </cell>
        </row>
        <row r="24">
          <cell r="A24" t="str">
            <v>13.01.07.</v>
          </cell>
        </row>
        <row r="25">
          <cell r="A25" t="str">
            <v>13.02.01.</v>
          </cell>
        </row>
      </sheetData>
      <sheetData sheetId="19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парати"/>
      <sheetName val="Продукція мед. призначення"/>
      <sheetName val="Вид"/>
      <sheetName val="Лист2"/>
    </sheetNames>
    <sheetDataSet>
      <sheetData sheetId="0"/>
      <sheetData sheetId="1"/>
      <sheetData sheetId="2"/>
      <sheetData sheetId="3">
        <row r="1">
          <cell r="A1" t="str">
            <v>аерозоль</v>
          </cell>
          <cell r="B1" t="str">
            <v>мг</v>
          </cell>
        </row>
        <row r="2">
          <cell r="A2" t="str">
            <v>амп.</v>
          </cell>
          <cell r="B2" t="str">
            <v>г</v>
          </cell>
        </row>
        <row r="3">
          <cell r="A3" t="str">
            <v>ваг. таб.</v>
          </cell>
          <cell r="B3" t="str">
            <v>мл</v>
          </cell>
        </row>
        <row r="4">
          <cell r="A4" t="str">
            <v>гель</v>
          </cell>
          <cell r="B4" t="str">
            <v>мг/мг</v>
          </cell>
        </row>
        <row r="5">
          <cell r="A5" t="str">
            <v>дражже</v>
          </cell>
          <cell r="B5" t="str">
            <v>мг/г</v>
          </cell>
        </row>
        <row r="6">
          <cell r="A6" t="str">
            <v>жув. таб.</v>
          </cell>
          <cell r="B6" t="str">
            <v>мг/мл</v>
          </cell>
        </row>
        <row r="7">
          <cell r="A7" t="str">
            <v>капс.</v>
          </cell>
        </row>
        <row r="8">
          <cell r="A8" t="str">
            <v>краплі</v>
          </cell>
        </row>
        <row r="9">
          <cell r="A9" t="str">
            <v>крем</v>
          </cell>
        </row>
        <row r="10">
          <cell r="A10" t="str">
            <v>мазь</v>
          </cell>
        </row>
        <row r="11">
          <cell r="A11" t="str">
            <v>маса</v>
          </cell>
        </row>
        <row r="12">
          <cell r="A12" t="str">
            <v>пор.д.ін.</v>
          </cell>
        </row>
        <row r="13">
          <cell r="A13" t="str">
            <v>розчин</v>
          </cell>
        </row>
        <row r="14">
          <cell r="A14" t="str">
            <v>сироп</v>
          </cell>
        </row>
        <row r="15">
          <cell r="A15" t="str">
            <v>супп.</v>
          </cell>
        </row>
        <row r="16">
          <cell r="A16" t="str">
            <v>таб.</v>
          </cell>
        </row>
        <row r="17">
          <cell r="A17" t="str">
            <v>туба</v>
          </cell>
        </row>
        <row r="18">
          <cell r="A18" t="str">
            <v>флакон</v>
          </cell>
        </row>
        <row r="19">
          <cell r="A19" t="str">
            <v>порошок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парати"/>
      <sheetName val="Продукція мед. призначення"/>
      <sheetName val="Вид"/>
      <sheetName val="Лист2"/>
    </sheetNames>
    <sheetDataSet>
      <sheetData sheetId="0"/>
      <sheetData sheetId="1"/>
      <sheetData sheetId="2"/>
      <sheetData sheetId="3">
        <row r="1">
          <cell r="A1" t="str">
            <v>аерозоль</v>
          </cell>
          <cell r="B1" t="str">
            <v>мг</v>
          </cell>
        </row>
        <row r="2">
          <cell r="A2" t="str">
            <v>амп.</v>
          </cell>
          <cell r="B2" t="str">
            <v>г</v>
          </cell>
        </row>
        <row r="3">
          <cell r="A3" t="str">
            <v>ваг. таб.</v>
          </cell>
          <cell r="B3" t="str">
            <v>мл</v>
          </cell>
        </row>
        <row r="4">
          <cell r="A4" t="str">
            <v>гель</v>
          </cell>
          <cell r="B4" t="str">
            <v>мг/мг</v>
          </cell>
        </row>
        <row r="5">
          <cell r="A5" t="str">
            <v>дражже</v>
          </cell>
          <cell r="B5" t="str">
            <v>мг/г</v>
          </cell>
        </row>
        <row r="6">
          <cell r="A6" t="str">
            <v>жув. таб.</v>
          </cell>
          <cell r="B6" t="str">
            <v>мг/мл</v>
          </cell>
        </row>
        <row r="7">
          <cell r="A7" t="str">
            <v>капс.</v>
          </cell>
        </row>
        <row r="8">
          <cell r="A8" t="str">
            <v>краплі</v>
          </cell>
        </row>
        <row r="9">
          <cell r="A9" t="str">
            <v>крем</v>
          </cell>
        </row>
        <row r="10">
          <cell r="A10" t="str">
            <v>мазь</v>
          </cell>
        </row>
        <row r="11">
          <cell r="A11" t="str">
            <v>маса</v>
          </cell>
        </row>
        <row r="12">
          <cell r="A12" t="str">
            <v>пор.д.ін.</v>
          </cell>
        </row>
        <row r="13">
          <cell r="A13" t="str">
            <v>розчин</v>
          </cell>
        </row>
        <row r="14">
          <cell r="A14" t="str">
            <v>сироп</v>
          </cell>
        </row>
        <row r="15">
          <cell r="A15" t="str">
            <v>супп.</v>
          </cell>
        </row>
        <row r="16">
          <cell r="A16" t="str">
            <v>таб.</v>
          </cell>
        </row>
        <row r="17">
          <cell r="A17" t="str">
            <v>туба</v>
          </cell>
        </row>
        <row r="18">
          <cell r="A18" t="str">
            <v>флакон</v>
          </cell>
        </row>
        <row r="19">
          <cell r="A19" t="str">
            <v>порошок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парати"/>
      <sheetName val="Продукція мед. призначення"/>
      <sheetName val="Вид"/>
      <sheetName val="Лист2"/>
    </sheetNames>
    <sheetDataSet>
      <sheetData sheetId="0"/>
      <sheetData sheetId="1"/>
      <sheetData sheetId="2"/>
      <sheetData sheetId="3">
        <row r="1">
          <cell r="A1" t="str">
            <v>аерозоль</v>
          </cell>
          <cell r="B1" t="str">
            <v>мг</v>
          </cell>
        </row>
        <row r="2">
          <cell r="A2" t="str">
            <v>амп.</v>
          </cell>
          <cell r="B2" t="str">
            <v>г</v>
          </cell>
        </row>
        <row r="3">
          <cell r="A3" t="str">
            <v>ваг. таб.</v>
          </cell>
          <cell r="B3" t="str">
            <v>мл</v>
          </cell>
        </row>
        <row r="4">
          <cell r="A4" t="str">
            <v>гель</v>
          </cell>
          <cell r="B4" t="str">
            <v>мг/мг</v>
          </cell>
        </row>
        <row r="5">
          <cell r="A5" t="str">
            <v>дражже</v>
          </cell>
          <cell r="B5" t="str">
            <v>мг/г</v>
          </cell>
        </row>
        <row r="6">
          <cell r="A6" t="str">
            <v>жув. таб.</v>
          </cell>
          <cell r="B6" t="str">
            <v>мг/мл</v>
          </cell>
        </row>
        <row r="7">
          <cell r="A7" t="str">
            <v>капс.</v>
          </cell>
        </row>
        <row r="8">
          <cell r="A8" t="str">
            <v>краплі</v>
          </cell>
        </row>
        <row r="9">
          <cell r="A9" t="str">
            <v>крем</v>
          </cell>
        </row>
        <row r="10">
          <cell r="A10" t="str">
            <v>мазь</v>
          </cell>
        </row>
        <row r="11">
          <cell r="A11" t="str">
            <v>маса</v>
          </cell>
        </row>
        <row r="12">
          <cell r="A12" t="str">
            <v>пор.д.ін.</v>
          </cell>
        </row>
        <row r="13">
          <cell r="A13" t="str">
            <v>розчин</v>
          </cell>
        </row>
        <row r="14">
          <cell r="A14" t="str">
            <v>сироп</v>
          </cell>
        </row>
        <row r="15">
          <cell r="A15" t="str">
            <v>супп.</v>
          </cell>
        </row>
        <row r="16">
          <cell r="A16" t="str">
            <v>таб.</v>
          </cell>
        </row>
        <row r="17">
          <cell r="A17" t="str">
            <v>туба</v>
          </cell>
        </row>
        <row r="18">
          <cell r="A18" t="str">
            <v>флакон</v>
          </cell>
        </row>
        <row r="19">
          <cell r="A19" t="str">
            <v>порошок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парати"/>
      <sheetName val="Продукція мед. призначення"/>
      <sheetName val="Вид"/>
      <sheetName val="Лист2"/>
    </sheetNames>
    <sheetDataSet>
      <sheetData sheetId="0"/>
      <sheetData sheetId="1"/>
      <sheetData sheetId="2"/>
      <sheetData sheetId="3">
        <row r="1">
          <cell r="A1" t="str">
            <v>аерозоль</v>
          </cell>
          <cell r="B1" t="str">
            <v>мг</v>
          </cell>
        </row>
        <row r="2">
          <cell r="A2" t="str">
            <v>амп.</v>
          </cell>
          <cell r="B2" t="str">
            <v>г</v>
          </cell>
        </row>
        <row r="3">
          <cell r="A3" t="str">
            <v>ваг. таб.</v>
          </cell>
          <cell r="B3" t="str">
            <v>мл</v>
          </cell>
        </row>
        <row r="4">
          <cell r="A4" t="str">
            <v>гель</v>
          </cell>
          <cell r="B4" t="str">
            <v>мг/мг</v>
          </cell>
        </row>
        <row r="5">
          <cell r="A5" t="str">
            <v>дражже</v>
          </cell>
          <cell r="B5" t="str">
            <v>мг/г</v>
          </cell>
        </row>
        <row r="6">
          <cell r="A6" t="str">
            <v>жув. таб.</v>
          </cell>
          <cell r="B6" t="str">
            <v>мг/мл</v>
          </cell>
        </row>
        <row r="7">
          <cell r="A7" t="str">
            <v>капс.</v>
          </cell>
        </row>
        <row r="8">
          <cell r="A8" t="str">
            <v>краплі</v>
          </cell>
        </row>
        <row r="9">
          <cell r="A9" t="str">
            <v>крем</v>
          </cell>
        </row>
        <row r="10">
          <cell r="A10" t="str">
            <v>мазь</v>
          </cell>
        </row>
        <row r="11">
          <cell r="A11" t="str">
            <v>маса</v>
          </cell>
        </row>
        <row r="12">
          <cell r="A12" t="str">
            <v>пор.д.ін.</v>
          </cell>
        </row>
        <row r="13">
          <cell r="A13" t="str">
            <v>розчин</v>
          </cell>
        </row>
        <row r="14">
          <cell r="A14" t="str">
            <v>сироп</v>
          </cell>
        </row>
        <row r="15">
          <cell r="A15" t="str">
            <v>супп.</v>
          </cell>
        </row>
        <row r="16">
          <cell r="A16" t="str">
            <v>таб.</v>
          </cell>
        </row>
        <row r="17">
          <cell r="A17" t="str">
            <v>туба</v>
          </cell>
        </row>
        <row r="18">
          <cell r="A18" t="str">
            <v>флакон</v>
          </cell>
        </row>
        <row r="19">
          <cell r="A19" t="str">
            <v>порошок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Лист1"/>
      <sheetName val="Транші"/>
      <sheetName val="Список операцій"/>
      <sheetName val="Інвентарний лист"/>
      <sheetName val="Контрагенти"/>
      <sheetName val="Категорії витрат"/>
      <sheetName val="Вид діяльності"/>
    </sheetNames>
    <sheetDataSet>
      <sheetData sheetId="0"/>
      <sheetData sheetId="1">
        <row r="6">
          <cell r="B6" t="str">
            <v>Двері металеві, короб дверний (1,4 м2)</v>
          </cell>
        </row>
        <row r="7">
          <cell r="B7" t="str">
            <v>Двері металеві, короб дверний  (1,8 м2)</v>
          </cell>
        </row>
        <row r="8">
          <cell r="B8" t="str">
            <v>Двері внутрішні, короб дверний  (7,2 м2)</v>
          </cell>
        </row>
        <row r="9">
          <cell r="B9" t="str">
            <v>Двері внутрішні, короб дверний (4,02 м2)</v>
          </cell>
        </row>
        <row r="10">
          <cell r="B10" t="str">
            <v>Плитка керамічна</v>
          </cell>
        </row>
        <row r="11">
          <cell r="B11" t="str">
            <v>Раковина з кріпленням і сифонами, ревізії для раковин</v>
          </cell>
        </row>
        <row r="12">
          <cell r="B12" t="str">
            <v>Кран-змішувач</v>
          </cell>
        </row>
        <row r="13">
          <cell r="B13" t="str">
            <v>Лінолеум полівінілхлоридний, товщина 3,6мм</v>
          </cell>
        </row>
        <row r="14">
          <cell r="B14" t="str">
            <v>Будівельні матеріали, вироби (піна монтажна, болти будівельні, скобяні вироби, профіль, кут, тощо)</v>
          </cell>
        </row>
        <row r="15">
          <cell r="B15" t="str">
            <v>Оплата будівельних робіт (демонтаж, монтаж, стяжка, заміна лінолеуму)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4">
          <cell r="B14" t="str">
            <v>Діяльність суб-реципієнтів</v>
          </cell>
        </row>
      </sheetData>
      <sheetData sheetId="8">
        <row r="2">
          <cell r="A2" t="str">
            <v>6.5.7.</v>
          </cell>
        </row>
        <row r="3">
          <cell r="A3" t="str">
            <v>6.6.1.</v>
          </cell>
        </row>
        <row r="4">
          <cell r="A4" t="str">
            <v>6.7.1.</v>
          </cell>
        </row>
        <row r="5">
          <cell r="A5" t="str">
            <v>6.8.4.</v>
          </cell>
        </row>
        <row r="6">
          <cell r="A6" t="str">
            <v>6.8.5.</v>
          </cell>
        </row>
        <row r="7">
          <cell r="A7" t="str">
            <v>6.8.6.</v>
          </cell>
        </row>
        <row r="8">
          <cell r="A8" t="str">
            <v>6.10.1.</v>
          </cell>
        </row>
        <row r="9">
          <cell r="A9" t="str">
            <v>8.2.3.</v>
          </cell>
        </row>
        <row r="10">
          <cell r="A10" t="str">
            <v>8.2.4.</v>
          </cell>
        </row>
        <row r="11">
          <cell r="A11" t="str">
            <v>8.3.8.</v>
          </cell>
        </row>
        <row r="12">
          <cell r="A12" t="str">
            <v>9.5.1.</v>
          </cell>
        </row>
        <row r="13">
          <cell r="A13" t="str">
            <v>10.1.1.</v>
          </cell>
        </row>
        <row r="14">
          <cell r="A14" t="str">
            <v>10.1.1.1.</v>
          </cell>
        </row>
        <row r="15">
          <cell r="A15" t="str">
            <v>10.1.2.</v>
          </cell>
        </row>
        <row r="16">
          <cell r="A16" t="str">
            <v>10.2.1.</v>
          </cell>
        </row>
        <row r="17">
          <cell r="A17" t="str">
            <v>10.2.2.</v>
          </cell>
        </row>
        <row r="18">
          <cell r="A18" t="str">
            <v>10.4.1.</v>
          </cell>
        </row>
        <row r="19">
          <cell r="A19" t="str">
            <v>10.5.1.</v>
          </cell>
        </row>
        <row r="20">
          <cell r="A20" t="str">
            <v>10.6.1.</v>
          </cell>
        </row>
        <row r="21">
          <cell r="A21" t="str">
            <v>10.6.3.</v>
          </cell>
        </row>
        <row r="22">
          <cell r="A22" t="str">
            <v>10.6.4.</v>
          </cell>
        </row>
        <row r="23">
          <cell r="A23" t="str">
            <v>10.7.3.</v>
          </cell>
        </row>
        <row r="24">
          <cell r="A24" t="str">
            <v>10.8.1.</v>
          </cell>
        </row>
        <row r="25">
          <cell r="A25" t="str">
            <v>10.9.1.</v>
          </cell>
        </row>
        <row r="26">
          <cell r="A26" t="str">
            <v>10.10.1.</v>
          </cell>
        </row>
        <row r="27">
          <cell r="A27" t="str">
            <v>11.1.2.</v>
          </cell>
        </row>
        <row r="28">
          <cell r="A28" t="str">
            <v>11.1.3.</v>
          </cell>
        </row>
        <row r="29">
          <cell r="A29" t="str">
            <v>11.2.1.</v>
          </cell>
        </row>
        <row r="30">
          <cell r="A30" t="str">
            <v>11.2.3.</v>
          </cell>
        </row>
        <row r="31">
          <cell r="A31" t="str">
            <v>13.1.6.</v>
          </cell>
        </row>
        <row r="32">
          <cell r="A32" t="str">
            <v>13.1.7.</v>
          </cell>
        </row>
        <row r="33">
          <cell r="A33" t="str">
            <v>13.2.1.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Список операцій"/>
      <sheetName val="Інвентарний лист"/>
      <sheetName val="Контрагенти"/>
      <sheetName val="Категорії витрат"/>
      <sheetName val="Вид діяльності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>
        <row r="35">
          <cell r="A35" t="str">
            <v>6.5.7.</v>
          </cell>
        </row>
        <row r="36">
          <cell r="A36" t="str">
            <v>6.6.1.</v>
          </cell>
        </row>
        <row r="37">
          <cell r="A37" t="str">
            <v>6.7.1.</v>
          </cell>
        </row>
        <row r="38">
          <cell r="A38" t="str">
            <v>6.8.4.</v>
          </cell>
        </row>
        <row r="39">
          <cell r="A39" t="str">
            <v>6.8.5.</v>
          </cell>
        </row>
        <row r="40">
          <cell r="A40" t="str">
            <v>6.8.6.</v>
          </cell>
        </row>
        <row r="41">
          <cell r="A41" t="str">
            <v>6.10.1.</v>
          </cell>
        </row>
        <row r="42">
          <cell r="A42" t="str">
            <v>8.2.3.</v>
          </cell>
        </row>
        <row r="43">
          <cell r="A43" t="str">
            <v>8.2.4.</v>
          </cell>
        </row>
        <row r="44">
          <cell r="A44" t="str">
            <v>8.3.8.</v>
          </cell>
        </row>
        <row r="45">
          <cell r="A45" t="str">
            <v>9.5.1.</v>
          </cell>
        </row>
        <row r="46">
          <cell r="A46" t="str">
            <v>10.1.1.</v>
          </cell>
        </row>
        <row r="47">
          <cell r="A47" t="str">
            <v>10.1.1.1.</v>
          </cell>
        </row>
        <row r="48">
          <cell r="A48" t="str">
            <v>10.1.2.</v>
          </cell>
        </row>
        <row r="49">
          <cell r="A49" t="str">
            <v>10.2.1.</v>
          </cell>
        </row>
        <row r="50">
          <cell r="A50" t="str">
            <v>10.2.2.</v>
          </cell>
        </row>
        <row r="51">
          <cell r="A51" t="str">
            <v>10.4.1.</v>
          </cell>
        </row>
        <row r="52">
          <cell r="A52" t="str">
            <v>10.5.1.</v>
          </cell>
        </row>
        <row r="53">
          <cell r="A53" t="str">
            <v>10.6.1.</v>
          </cell>
        </row>
        <row r="54">
          <cell r="A54" t="str">
            <v>10.6.3.</v>
          </cell>
        </row>
        <row r="55">
          <cell r="A55" t="str">
            <v>10.6.4.</v>
          </cell>
        </row>
        <row r="56">
          <cell r="A56" t="str">
            <v>10.7.3.</v>
          </cell>
        </row>
        <row r="57">
          <cell r="A57" t="str">
            <v>10.8.1.</v>
          </cell>
        </row>
        <row r="58">
          <cell r="A58" t="str">
            <v>10.9.1.</v>
          </cell>
        </row>
        <row r="59">
          <cell r="A59" t="str">
            <v>10.10.1.</v>
          </cell>
        </row>
        <row r="60">
          <cell r="A60" t="str">
            <v>11.1.2.</v>
          </cell>
        </row>
        <row r="61">
          <cell r="A61" t="str">
            <v>11.1.3.</v>
          </cell>
        </row>
        <row r="62">
          <cell r="A62" t="str">
            <v>11.2.1.</v>
          </cell>
        </row>
        <row r="63">
          <cell r="A63" t="str">
            <v>11.2.3.</v>
          </cell>
        </row>
        <row r="64">
          <cell r="A64" t="str">
            <v>13.1.6.</v>
          </cell>
        </row>
        <row r="65">
          <cell r="A65" t="str">
            <v>13.1.7.</v>
          </cell>
        </row>
        <row r="66">
          <cell r="A66" t="str">
            <v>13.2.1.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ий лист"/>
      <sheetName val="Інструкція до таб.індикаторів"/>
      <sheetName val="Таблиця індикаторів"/>
      <sheetName val="Вартість "/>
      <sheetName val="Титульна сторінка РП+Бюджет"/>
      <sheetName val="Робочий план та бюджет_детально"/>
      <sheetName val="Таблиця витрат та послуг"/>
      <sheetName val="Аналіз виконання"/>
      <sheetName val="Інвентарний лист"/>
      <sheetName val="Розрахунок траншів"/>
      <sheetName val="Список операцій 1 звіт "/>
      <sheetName val="Список операцій 2 звіт "/>
      <sheetName val="Список операцій 3 звіт "/>
      <sheetName val="Список операцій 4 звіт "/>
      <sheetName val="лінії роб план"/>
      <sheetName val="Контрагенти 1 звіт"/>
      <sheetName val="Контрагенти 2 звіт"/>
      <sheetName val="Контрагенти 3 звіт"/>
      <sheetName val="Контрагенти 4 звіт"/>
      <sheetName val="лінії робочого плану"/>
      <sheetName val="категорії витрат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Проведення косметичного ремонту приміщення</v>
          </cell>
        </row>
        <row r="4">
          <cell r="B4" t="str">
            <v xml:space="preserve">Закупівля та доставка стола для кабінету </v>
          </cell>
        </row>
        <row r="5">
          <cell r="B5" t="str">
            <v xml:space="preserve">Закупівля та доставка стільців для кабінету </v>
          </cell>
        </row>
        <row r="6">
          <cell r="B6" t="str">
            <v>Закупівля та доставка шафи медичної з сейфом</v>
          </cell>
        </row>
        <row r="7">
          <cell r="B7" t="str">
            <v>Закупівля та доставка шафи для книжок та документації</v>
          </cell>
        </row>
        <row r="8">
          <cell r="B8" t="str">
            <v>Закупівля та доставка банкетки металевої</v>
          </cell>
        </row>
        <row r="9">
          <cell r="B9" t="str">
            <v>Рециркулятор</v>
          </cell>
        </row>
        <row r="10">
          <cell r="B10" t="str">
            <v>Закупівля та встановлення сплит системи</v>
          </cell>
        </row>
        <row r="11">
          <cell r="B11" t="str">
            <v>Закупівля  компьютера</v>
          </cell>
        </row>
        <row r="12">
          <cell r="B12" t="str">
            <v>Закупівля  принтера</v>
          </cell>
        </row>
        <row r="13">
          <cell r="B13" t="str">
            <v>Закупівля металевих віконних жалюзі</v>
          </cell>
        </row>
        <row r="14">
          <cell r="B14" t="str">
            <v xml:space="preserve">Благодійна матеріальна допомога (продуктові набори) </v>
          </cell>
        </row>
        <row r="15">
          <cell r="B15" t="str">
            <v>Благодійна матеріальна допомога (гігіеничні набори0</v>
          </cell>
        </row>
        <row r="16">
          <cell r="B16" t="str">
            <v xml:space="preserve">Група самодопомоги </v>
          </cell>
        </row>
        <row r="17">
          <cell r="B17" t="str">
            <v>Медикаменти</v>
          </cell>
        </row>
        <row r="18">
          <cell r="B18" t="str">
            <v>Доставка персоналу в заклад (колонії)</v>
          </cell>
          <cell r="D18" t="str">
            <v>Скачко В.В.</v>
          </cell>
        </row>
        <row r="19">
          <cell r="B19" t="str">
            <v>Забір і транспортування біоматеріалів</v>
          </cell>
          <cell r="D19" t="str">
            <v xml:space="preserve">Абраменко Г. </v>
          </cell>
        </row>
        <row r="20">
          <cell r="B20" t="str">
            <v>Забір і транспортування біоматеріалів</v>
          </cell>
          <cell r="D20" t="str">
            <v>Дмитрук Г.</v>
          </cell>
        </row>
        <row r="21">
          <cell r="B21" t="str">
            <v>Забір і транспортування біоматеріалів</v>
          </cell>
          <cell r="D21" t="str">
            <v>Дмитрук Г.</v>
          </cell>
        </row>
        <row r="22">
          <cell r="B22" t="str">
            <v>Контейнеры для АРВ препаратов</v>
          </cell>
          <cell r="D22" t="str">
            <v>Скачко В.В.</v>
          </cell>
        </row>
        <row r="23">
          <cell r="B23" t="str">
            <v>Інформаційні заняття</v>
          </cell>
          <cell r="D23" t="str">
            <v>Дмитрук Г.</v>
          </cell>
        </row>
        <row r="24">
          <cell r="B24" t="str">
            <v>Консультація соціального працівника</v>
          </cell>
          <cell r="D24" t="str">
            <v xml:space="preserve">Дмитрук Л. </v>
          </cell>
        </row>
        <row r="25">
          <cell r="B25" t="str">
            <v>Консультація соціального працівника</v>
          </cell>
          <cell r="D25" t="str">
            <v xml:space="preserve">Абраменко Г. </v>
          </cell>
        </row>
        <row r="26">
          <cell r="B26" t="str">
            <v>Консультація соціального працівника</v>
          </cell>
          <cell r="D26" t="str">
            <v xml:space="preserve">Дмитрук Л. </v>
          </cell>
        </row>
        <row r="27">
          <cell r="B27" t="str">
            <v>Консультація інфекціоніста</v>
          </cell>
          <cell r="D27" t="str">
            <v xml:space="preserve">Городницкий К.Н. </v>
          </cell>
        </row>
        <row r="28">
          <cell r="B28" t="str">
            <v xml:space="preserve">Консультація психолога </v>
          </cell>
          <cell r="D28" t="str">
            <v>Вольф В.</v>
          </cell>
        </row>
        <row r="29">
          <cell r="B29" t="str">
            <v xml:space="preserve">Консультація психолога </v>
          </cell>
          <cell r="D29" t="str">
            <v>Перепелица О.А.</v>
          </cell>
        </row>
        <row r="30">
          <cell r="B30" t="str">
            <v xml:space="preserve">Консультація психолога </v>
          </cell>
          <cell r="D30" t="str">
            <v>Вольф В.</v>
          </cell>
        </row>
        <row r="31">
          <cell r="B31" t="str">
            <v>Консультація фтизіатра</v>
          </cell>
          <cell r="D31" t="str">
            <v>Кривобок Ю.В.</v>
          </cell>
        </row>
        <row r="32">
          <cell r="B32" t="str">
            <v xml:space="preserve">Консультація юриста </v>
          </cell>
          <cell r="D32" t="str">
            <v xml:space="preserve">Гнутов </v>
          </cell>
        </row>
        <row r="33">
          <cell r="B33" t="str">
            <v>Програмний персонал</v>
          </cell>
          <cell r="D33" t="str">
            <v>Скачко В.В.30%</v>
          </cell>
        </row>
        <row r="34">
          <cell r="B34" t="str">
            <v>Програмний персонал</v>
          </cell>
          <cell r="D34" t="str">
            <v>Пастухова Е.В.25%</v>
          </cell>
        </row>
        <row r="35">
          <cell r="B35" t="str">
            <v>Адміністративна діяльність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06.05.07.</v>
          </cell>
        </row>
        <row r="3">
          <cell r="A3" t="str">
            <v>06.06.01.</v>
          </cell>
        </row>
        <row r="4">
          <cell r="A4" t="str">
            <v>06.08.04.</v>
          </cell>
        </row>
        <row r="5">
          <cell r="A5" t="str">
            <v>06.08.05.</v>
          </cell>
        </row>
        <row r="6">
          <cell r="A6" t="str">
            <v>06.08.06.</v>
          </cell>
        </row>
        <row r="7">
          <cell r="A7" t="str">
            <v>06.10.01.</v>
          </cell>
        </row>
        <row r="8">
          <cell r="A8" t="str">
            <v>08.02.03.</v>
          </cell>
        </row>
        <row r="9">
          <cell r="A9" t="str">
            <v>08.02.04.</v>
          </cell>
        </row>
        <row r="10">
          <cell r="A10" t="str">
            <v>08.03.08.</v>
          </cell>
        </row>
        <row r="11">
          <cell r="A11" t="str">
            <v>09.05.01.</v>
          </cell>
        </row>
        <row r="12">
          <cell r="A12" t="str">
            <v>10.01.02.01.</v>
          </cell>
        </row>
        <row r="13">
          <cell r="A13" t="str">
            <v>10.01.02.02.</v>
          </cell>
        </row>
        <row r="14">
          <cell r="A14" t="str">
            <v>10.01.02.03.</v>
          </cell>
        </row>
        <row r="15">
          <cell r="A15" t="str">
            <v>10.05.01.</v>
          </cell>
        </row>
        <row r="16">
          <cell r="A16" t="str">
            <v>10.06.03.</v>
          </cell>
        </row>
        <row r="17">
          <cell r="A17" t="str">
            <v>10.08.01.</v>
          </cell>
        </row>
        <row r="18">
          <cell r="A18" t="str">
            <v>10.09.01.</v>
          </cell>
        </row>
        <row r="19">
          <cell r="A19" t="str">
            <v>10.10.01.</v>
          </cell>
        </row>
        <row r="20">
          <cell r="A20" t="str">
            <v>10.11.01.</v>
          </cell>
        </row>
        <row r="21">
          <cell r="A21" t="str">
            <v>10.12.01.</v>
          </cell>
        </row>
        <row r="22">
          <cell r="A22" t="str">
            <v>11.02.01.</v>
          </cell>
        </row>
        <row r="23">
          <cell r="A23" t="str">
            <v>11.02.05.</v>
          </cell>
        </row>
        <row r="24">
          <cell r="A24" t="str">
            <v>13.01.06.</v>
          </cell>
        </row>
        <row r="25">
          <cell r="A25" t="str">
            <v>13.01.07.</v>
          </cell>
        </row>
        <row r="26">
          <cell r="A26" t="str">
            <v>13.02.01.</v>
          </cell>
        </row>
        <row r="27">
          <cell r="A27" t="str">
            <v>ПП</v>
          </cell>
        </row>
        <row r="28">
          <cell r="A28" t="str">
            <v>АВ</v>
          </cell>
        </row>
      </sheetData>
      <sheetData sheetId="15"/>
      <sheetData sheetId="16"/>
      <sheetData sheetId="17"/>
      <sheetData sheetId="18"/>
      <sheetData sheetId="19"/>
      <sheetData sheetId="20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</sheetData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ий лист"/>
      <sheetName val="Інструкція до таб.індикаторів"/>
      <sheetName val="Таблиця індикаторів"/>
      <sheetName val="Вартість "/>
      <sheetName val="Титульна сторінка РП+Бюджет"/>
      <sheetName val="Робочий план та бюджет_детально"/>
      <sheetName val="Таблиця витрат та послуг"/>
      <sheetName val="Аналіз виконання"/>
      <sheetName val="Інвентарний лист"/>
      <sheetName val="Розрахунок траншів"/>
      <sheetName val="Список операцій 1 звіт "/>
      <sheetName val="Список операцій 2 звіт "/>
      <sheetName val="Список операцій 3 звіт "/>
      <sheetName val="Список операцій 4 звіт "/>
      <sheetName val="лінії роб план"/>
      <sheetName val="Контрагенти 1 звіт"/>
      <sheetName val="Контрагенти 2 звіт"/>
      <sheetName val="Контрагенти 3 звіт"/>
      <sheetName val="Контрагенти 4 звіт"/>
      <sheetName val="лінії робочого плану"/>
      <sheetName val="категорії витрат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Проведення косметичного ремонту приміщення</v>
          </cell>
        </row>
        <row r="4">
          <cell r="B4" t="str">
            <v xml:space="preserve">Закупівля та доставка стола для кабінету </v>
          </cell>
        </row>
        <row r="5">
          <cell r="B5" t="str">
            <v xml:space="preserve">Закупівля та доставка стільців для кабінету </v>
          </cell>
        </row>
        <row r="6">
          <cell r="B6" t="str">
            <v>Закупівля та доставка шафи медичної з сейфом</v>
          </cell>
        </row>
        <row r="7">
          <cell r="B7" t="str">
            <v>Закупівля та доставка шафи для книжок та документації</v>
          </cell>
        </row>
        <row r="8">
          <cell r="B8" t="str">
            <v>Закупівля та доставка банкетки металевої</v>
          </cell>
        </row>
        <row r="9">
          <cell r="B9" t="str">
            <v>Рециркулятор</v>
          </cell>
        </row>
        <row r="10">
          <cell r="B10" t="str">
            <v>Закупівля та встановлення сплит системи</v>
          </cell>
        </row>
        <row r="11">
          <cell r="B11" t="str">
            <v>Закупівля  компьютера</v>
          </cell>
        </row>
        <row r="12">
          <cell r="B12" t="str">
            <v>Закупівля  принтера</v>
          </cell>
        </row>
        <row r="13">
          <cell r="B13" t="str">
            <v>Закупівля металевих віконних жалюзі</v>
          </cell>
        </row>
        <row r="14">
          <cell r="B14" t="str">
            <v xml:space="preserve">Благодійна матеріальна допомога (продуктові набори) </v>
          </cell>
        </row>
        <row r="15">
          <cell r="B15" t="str">
            <v>Благодійна матеріальна допомога (гігіеничні набори0</v>
          </cell>
        </row>
        <row r="16">
          <cell r="B16" t="str">
            <v xml:space="preserve">Група самодопомоги </v>
          </cell>
        </row>
        <row r="17">
          <cell r="B17" t="str">
            <v>Медикаменти</v>
          </cell>
        </row>
        <row r="18">
          <cell r="B18" t="str">
            <v>Доставка персоналу в заклад (колонії)</v>
          </cell>
          <cell r="D18" t="str">
            <v>Скачко В.В.</v>
          </cell>
        </row>
        <row r="19">
          <cell r="B19" t="str">
            <v>Забір і транспортування біоматеріалів</v>
          </cell>
          <cell r="D19" t="str">
            <v xml:space="preserve">Абраменко Г. </v>
          </cell>
        </row>
        <row r="20">
          <cell r="B20" t="str">
            <v>Забір і транспортування біоматеріалів</v>
          </cell>
          <cell r="D20" t="str">
            <v>Дмитрук Г.</v>
          </cell>
        </row>
        <row r="21">
          <cell r="B21" t="str">
            <v>Забір і транспортування біоматеріалів</v>
          </cell>
          <cell r="D21" t="str">
            <v>Дмитрук Г.</v>
          </cell>
        </row>
        <row r="22">
          <cell r="B22" t="str">
            <v>Контейнеры для АРВ препаратов</v>
          </cell>
          <cell r="D22" t="str">
            <v>Скачко В.В.</v>
          </cell>
        </row>
        <row r="23">
          <cell r="B23" t="str">
            <v>Інформаційні заняття</v>
          </cell>
          <cell r="D23" t="str">
            <v>Дмитрук Г.</v>
          </cell>
        </row>
        <row r="24">
          <cell r="B24" t="str">
            <v>Консультація соціального працівника</v>
          </cell>
          <cell r="D24" t="str">
            <v xml:space="preserve">Дмитрук Л. </v>
          </cell>
        </row>
        <row r="25">
          <cell r="B25" t="str">
            <v>Консультація соціального працівника</v>
          </cell>
          <cell r="D25" t="str">
            <v xml:space="preserve">Абраменко Г. </v>
          </cell>
        </row>
        <row r="26">
          <cell r="B26" t="str">
            <v>Консультація соціального працівника</v>
          </cell>
          <cell r="D26" t="str">
            <v xml:space="preserve">Дмитрук Л. </v>
          </cell>
        </row>
        <row r="27">
          <cell r="B27" t="str">
            <v>Консультація інфекціоніста</v>
          </cell>
          <cell r="D27" t="str">
            <v xml:space="preserve">Городницкий К.Н. </v>
          </cell>
        </row>
        <row r="28">
          <cell r="B28" t="str">
            <v xml:space="preserve">Консультація психолога </v>
          </cell>
          <cell r="D28" t="str">
            <v>Вольф В.</v>
          </cell>
        </row>
        <row r="29">
          <cell r="B29" t="str">
            <v xml:space="preserve">Консультація психолога </v>
          </cell>
          <cell r="D29" t="str">
            <v>Перепелица О.А.</v>
          </cell>
        </row>
        <row r="30">
          <cell r="B30" t="str">
            <v xml:space="preserve">Консультація психолога </v>
          </cell>
          <cell r="D30" t="str">
            <v>Вольф В.</v>
          </cell>
        </row>
        <row r="31">
          <cell r="B31" t="str">
            <v>Консультація фтизіатра</v>
          </cell>
          <cell r="D31" t="str">
            <v>Кривобок Ю.В.</v>
          </cell>
        </row>
        <row r="32">
          <cell r="B32" t="str">
            <v xml:space="preserve">Консультація юриста </v>
          </cell>
          <cell r="D32" t="str">
            <v xml:space="preserve">Гнутов </v>
          </cell>
        </row>
        <row r="33">
          <cell r="B33" t="str">
            <v>Програмний персонал</v>
          </cell>
          <cell r="D33" t="str">
            <v>Скачко В.В.30%</v>
          </cell>
        </row>
        <row r="34">
          <cell r="B34" t="str">
            <v>Програмний персонал</v>
          </cell>
          <cell r="D34" t="str">
            <v>Пастухова Е.В.25%</v>
          </cell>
        </row>
        <row r="35">
          <cell r="B35" t="str">
            <v>Адміністративна діяльність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06.05.07.</v>
          </cell>
        </row>
        <row r="3">
          <cell r="A3" t="str">
            <v>06.06.01.</v>
          </cell>
        </row>
        <row r="4">
          <cell r="A4" t="str">
            <v>06.08.04.</v>
          </cell>
        </row>
        <row r="5">
          <cell r="A5" t="str">
            <v>06.08.05.</v>
          </cell>
        </row>
        <row r="6">
          <cell r="A6" t="str">
            <v>06.08.06.</v>
          </cell>
        </row>
        <row r="7">
          <cell r="A7" t="str">
            <v>06.10.01.</v>
          </cell>
        </row>
        <row r="8">
          <cell r="A8" t="str">
            <v>08.02.03.</v>
          </cell>
        </row>
        <row r="9">
          <cell r="A9" t="str">
            <v>08.02.04.</v>
          </cell>
        </row>
        <row r="10">
          <cell r="A10" t="str">
            <v>08.03.08.</v>
          </cell>
        </row>
        <row r="11">
          <cell r="A11" t="str">
            <v>09.05.01.</v>
          </cell>
        </row>
        <row r="12">
          <cell r="A12" t="str">
            <v>10.01.02.01.</v>
          </cell>
        </row>
        <row r="13">
          <cell r="A13" t="str">
            <v>10.01.02.02.</v>
          </cell>
        </row>
        <row r="14">
          <cell r="A14" t="str">
            <v>10.01.02.03.</v>
          </cell>
        </row>
        <row r="15">
          <cell r="A15" t="str">
            <v>10.05.01.</v>
          </cell>
        </row>
        <row r="16">
          <cell r="A16" t="str">
            <v>10.06.03.</v>
          </cell>
        </row>
        <row r="17">
          <cell r="A17" t="str">
            <v>10.08.01.</v>
          </cell>
        </row>
        <row r="18">
          <cell r="A18" t="str">
            <v>10.09.01.</v>
          </cell>
        </row>
        <row r="19">
          <cell r="A19" t="str">
            <v>10.10.01.</v>
          </cell>
        </row>
        <row r="20">
          <cell r="A20" t="str">
            <v>10.11.01.</v>
          </cell>
        </row>
        <row r="21">
          <cell r="A21" t="str">
            <v>10.12.01.</v>
          </cell>
        </row>
        <row r="22">
          <cell r="A22" t="str">
            <v>11.02.01.</v>
          </cell>
        </row>
        <row r="23">
          <cell r="A23" t="str">
            <v>11.02.05.</v>
          </cell>
        </row>
        <row r="24">
          <cell r="A24" t="str">
            <v>13.01.06.</v>
          </cell>
        </row>
        <row r="25">
          <cell r="A25" t="str">
            <v>13.01.07.</v>
          </cell>
        </row>
        <row r="26">
          <cell r="A26" t="str">
            <v>13.02.01.</v>
          </cell>
        </row>
        <row r="27">
          <cell r="A27" t="str">
            <v>ПП</v>
          </cell>
        </row>
        <row r="28">
          <cell r="A28" t="str">
            <v>АВ</v>
          </cell>
        </row>
      </sheetData>
      <sheetData sheetId="15"/>
      <sheetData sheetId="16"/>
      <sheetData sheetId="17"/>
      <sheetData sheetId="18"/>
      <sheetData sheetId="19"/>
      <sheetData sheetId="20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</sheetData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 до таб.індикаторів"/>
      <sheetName val="Таблиця індикаторів"/>
      <sheetName val="Вартість "/>
      <sheetName val="Титульна сторінка РП+Бюджет"/>
      <sheetName val="Робочий план та бюджет_детально"/>
      <sheetName val="Титульний лист"/>
      <sheetName val="Таблиця витрат та послуг"/>
      <sheetName val="Аналіз виконання"/>
      <sheetName val="Розрахунок траншів"/>
      <sheetName val="Інвентарний лист"/>
      <sheetName val="Список операцій 1 звіт"/>
      <sheetName val="Список операцій 2 звіт"/>
      <sheetName val="Список операцій 3 звіт "/>
      <sheetName val="Список операцій 4 звіт"/>
      <sheetName val="Контрагенти 1 звіт"/>
      <sheetName val="Контрагенти 2 звіт"/>
      <sheetName val="Контрагенти 3 звіт"/>
      <sheetName val="Контрагенти 4 звіт"/>
      <sheetName val="лінії робочого плану"/>
      <sheetName val="категорії витрат"/>
      <sheetName val="Список операцій 2 звіт 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>
        <row r="16">
          <cell r="A16" t="str">
            <v>06.05.07.</v>
          </cell>
        </row>
        <row r="17">
          <cell r="A17" t="str">
            <v>06.06.01.</v>
          </cell>
        </row>
        <row r="18">
          <cell r="A18" t="str">
            <v>06.08.04.</v>
          </cell>
        </row>
        <row r="19">
          <cell r="A19" t="str">
            <v>06.08.05.</v>
          </cell>
        </row>
        <row r="20">
          <cell r="A20" t="str">
            <v>06.08.06.</v>
          </cell>
        </row>
        <row r="21">
          <cell r="A21" t="str">
            <v>06.10.01.</v>
          </cell>
        </row>
        <row r="22">
          <cell r="A22" t="str">
            <v>08.02.03.</v>
          </cell>
        </row>
        <row r="23">
          <cell r="A23" t="str">
            <v>08.02.04.</v>
          </cell>
        </row>
        <row r="24">
          <cell r="A24" t="str">
            <v>08.03.08.</v>
          </cell>
        </row>
        <row r="25">
          <cell r="A25" t="str">
            <v>09.05.01.</v>
          </cell>
        </row>
        <row r="26">
          <cell r="A26" t="str">
            <v>10.01.02.01.</v>
          </cell>
        </row>
        <row r="27">
          <cell r="A27" t="str">
            <v>10.01.02.02.</v>
          </cell>
        </row>
        <row r="28">
          <cell r="A28" t="str">
            <v>10.01.02.03.</v>
          </cell>
        </row>
        <row r="29">
          <cell r="A29" t="str">
            <v>10.05.01.</v>
          </cell>
        </row>
        <row r="30">
          <cell r="A30" t="str">
            <v>10.06.03.</v>
          </cell>
        </row>
        <row r="31">
          <cell r="A31" t="str">
            <v>10.08.01.</v>
          </cell>
        </row>
        <row r="32">
          <cell r="A32" t="str">
            <v>10.09.01.</v>
          </cell>
        </row>
        <row r="33">
          <cell r="A33" t="str">
            <v>10.10.01.</v>
          </cell>
        </row>
        <row r="34">
          <cell r="A34" t="str">
            <v>10.12.01.</v>
          </cell>
        </row>
        <row r="35">
          <cell r="A35" t="str">
            <v>11.02.01.</v>
          </cell>
        </row>
        <row r="36">
          <cell r="A36" t="str">
            <v>11.02.05.</v>
          </cell>
        </row>
        <row r="37">
          <cell r="A37" t="str">
            <v>13.01.06.</v>
          </cell>
        </row>
        <row r="38">
          <cell r="A38" t="str">
            <v>13.01.07.</v>
          </cell>
        </row>
        <row r="39">
          <cell r="A39" t="str">
            <v>13.02.01.</v>
          </cell>
        </row>
        <row r="40">
          <cell r="A40" t="str">
            <v>ПП</v>
          </cell>
        </row>
        <row r="41">
          <cell r="A41" t="str">
            <v>АВ</v>
          </cell>
        </row>
      </sheetData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 до таб.індикаторів"/>
      <sheetName val="Таблиця індикаторів"/>
      <sheetName val="Вартість "/>
      <sheetName val="Титульна сторінка РП+Бюджет"/>
      <sheetName val="Робочий план та бюджет_детально"/>
      <sheetName val="Титульний лист"/>
      <sheetName val="Таблиця витрат та послуг"/>
      <sheetName val="Аналіз виконання"/>
      <sheetName val="Розрахунок траншів"/>
      <sheetName val="Інвентарний лист"/>
      <sheetName val="Список операцій 1 звіт"/>
      <sheetName val="Список операцій 2 звіт"/>
      <sheetName val="Список операцій 3 звіт "/>
      <sheetName val="Список операцій 4 звіт"/>
      <sheetName val="Контрагенти 1 звіт"/>
      <sheetName val="Контрагенти 2 звіт"/>
      <sheetName val="Контрагенти 3 звіт"/>
      <sheetName val="Контрагенти 4 звіт"/>
      <sheetName val="лінії робочого плану"/>
      <sheetName val="категорії витрат"/>
      <sheetName val="Список операцій 2 звіт 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>
        <row r="3">
          <cell r="D3" t="str">
            <v xml:space="preserve">закупівля стола та стільців для кабінету </v>
          </cell>
        </row>
        <row r="4">
          <cell r="D4" t="str">
            <v>закупівля шафи медичної з сейфом</v>
          </cell>
        </row>
        <row r="5">
          <cell r="D5" t="str">
            <v>закупівля сейфу для зберігання цінних речей</v>
          </cell>
        </row>
        <row r="6">
          <cell r="D6" t="str">
            <v>закупівля шафи для зберігання медикаментів невідкладної допомоги</v>
          </cell>
        </row>
        <row r="7">
          <cell r="D7" t="str">
            <v>закупівля тубми</v>
          </cell>
        </row>
        <row r="8">
          <cell r="D8" t="str">
            <v>Закупівля шафи для зберігання АРТ</v>
          </cell>
        </row>
        <row r="9">
          <cell r="D9" t="str">
            <v>Закупівля шафи для картотеки (1500 карток)</v>
          </cell>
        </row>
        <row r="10">
          <cell r="D10" t="str">
            <v>Закупівля електрокардіографа</v>
          </cell>
        </row>
        <row r="11">
          <cell r="D11" t="str">
            <v>Закупівля вагів електорнних</v>
          </cell>
        </row>
        <row r="12">
          <cell r="D12" t="str">
            <v>Закупівля зростометра</v>
          </cell>
        </row>
        <row r="13">
          <cell r="D13" t="str">
            <v>Закупівля тонометра</v>
          </cell>
        </row>
        <row r="14">
          <cell r="D14" t="str">
            <v>Закупівля комп'ютера "Bravo"</v>
          </cell>
        </row>
        <row r="15">
          <cell r="D15" t="str">
            <v>закупівля холодильника</v>
          </cell>
        </row>
        <row r="16">
          <cell r="D16" t="str">
            <v>Консультація лікаря-інфекціоніста</v>
          </cell>
        </row>
        <row r="17">
          <cell r="D17" t="str">
            <v>Консультація соціального працівника</v>
          </cell>
        </row>
        <row r="18">
          <cell r="D18" t="str">
            <v>Консультація медичної сестри</v>
          </cell>
        </row>
        <row r="19">
          <cell r="D19" t="str">
            <v>вода для кулеру</v>
          </cell>
        </row>
        <row r="20">
          <cell r="D20" t="str">
            <v>Консультація лікаря-фтизіатра</v>
          </cell>
        </row>
        <row r="21">
          <cell r="D21" t="str">
            <v>оплата діагностики ТБ</v>
          </cell>
        </row>
        <row r="22">
          <cell r="D22" t="str">
            <v>закупівля плівки ренгенологічної</v>
          </cell>
        </row>
        <row r="23">
          <cell r="D23" t="str">
            <v xml:space="preserve">Консультація соціального працівника </v>
          </cell>
        </row>
        <row r="24">
          <cell r="D24" t="str">
            <v xml:space="preserve">Консультація психолога </v>
          </cell>
        </row>
        <row r="25">
          <cell r="D25" t="str">
            <v>організація харчування клієнтів</v>
          </cell>
        </row>
        <row r="26">
          <cell r="D26" t="str">
            <v>благодійна матеріальна допомога (харчові набори для засуджених ЛЖВ)</v>
          </cell>
        </row>
        <row r="27">
          <cell r="D27" t="str">
            <v>група самодопомоги 
(для засуджених ЛЖВ ВК №85)</v>
          </cell>
        </row>
        <row r="28">
          <cell r="D28" t="str">
            <v>група самодопомоги 
(для засуджених ЛЖВ ВК №119)</v>
          </cell>
        </row>
        <row r="29">
          <cell r="D29" t="str">
            <v>доставка персоналу в заклад (колонії)</v>
          </cell>
        </row>
        <row r="30">
          <cell r="D30" t="str">
            <v>забір і транспортування біоматеріалів та АРТ</v>
          </cell>
        </row>
        <row r="31">
          <cell r="D31" t="str">
            <v>тренінги для засуджених ВК №85</v>
          </cell>
        </row>
        <row r="32">
          <cell r="D32" t="str">
            <v>тренінги для засуджених ВК №119</v>
          </cell>
        </row>
        <row r="33">
          <cell r="D33" t="str">
            <v>інформаційні заняття ВК №85</v>
          </cell>
        </row>
        <row r="34">
          <cell r="D34" t="str">
            <v>інформаційні заняття №119</v>
          </cell>
        </row>
        <row r="35">
          <cell r="D35" t="str">
            <v>Акція до дня боротьби зі СНІД (ВК №85)</v>
          </cell>
        </row>
        <row r="36">
          <cell r="D36" t="str">
            <v>Акція до дня памяті людей, які померли від СНІДу (ВК №85)</v>
          </cell>
        </row>
        <row r="37">
          <cell r="D37" t="str">
            <v>Акція до дня боротьби зі СНІД (ВК №119)</v>
          </cell>
        </row>
        <row r="38">
          <cell r="D38" t="str">
            <v>Акція до дня памяті людей, які померли від СНІДу (ВК №119)</v>
          </cell>
        </row>
        <row r="39">
          <cell r="D39" t="str">
            <v>Фасилітація груп самодопомоги для засуджених</v>
          </cell>
        </row>
        <row r="40">
          <cell r="D40" t="str">
            <v>Консультація інфекціоніста</v>
          </cell>
        </row>
        <row r="41">
          <cell r="D41" t="str">
            <v>Консультація психолога</v>
          </cell>
        </row>
        <row r="42">
          <cell r="D42" t="str">
            <v>Консультація соціального працівника</v>
          </cell>
        </row>
        <row r="43">
          <cell r="D43" t="str">
            <v>Контейнери для забору крові</v>
          </cell>
        </row>
        <row r="44">
          <cell r="D44" t="str">
            <v>Друк буклету</v>
          </cell>
        </row>
        <row r="45">
          <cell r="D45" t="str">
            <v>Послуги автора та редактора буклету</v>
          </cell>
        </row>
        <row r="46">
          <cell r="D46" t="str">
            <v>стільці для проведення інфомаційних заходів та груп самодопомоги 1 комплект=15  шт.</v>
          </cell>
        </row>
        <row r="47">
          <cell r="D47" t="str">
            <v>стільці для проведення інфомаційних заходів та груп самодопомоги 1 комплект=15  шт.</v>
          </cell>
        </row>
        <row r="48">
          <cell r="D48" t="str">
            <v>журнальні столики для проведення інфомаційних заходів та груп самодопомоги 1 шт.</v>
          </cell>
        </row>
        <row r="49">
          <cell r="D49" t="str">
            <v>журнальні столики для проведення інфомаційних заходів та груп самодопомоги 1 шт.</v>
          </cell>
        </row>
        <row r="50">
          <cell r="D50" t="str">
            <v>чайник для проведення інфомаційних заходів та груп самодопомоги 1 шт.</v>
          </cell>
        </row>
        <row r="51">
          <cell r="D51" t="str">
            <v>чайник для проведення інфомаційних заходів та груп самодопомоги 1 шт.</v>
          </cell>
        </row>
        <row r="52">
          <cell r="D52" t="str">
            <v>полки підвестні для кабінету інфомаційних занять (1 комплект=2 шт.)</v>
          </cell>
        </row>
        <row r="53">
          <cell r="D53" t="str">
            <v>полки підвестні для кабінету інфомаційних занять (1 комплект=2 шт.)</v>
          </cell>
        </row>
        <row r="54">
          <cell r="D54" t="str">
            <v>тумба для кабінету інформаційних занять 1 шт.</v>
          </cell>
        </row>
        <row r="55">
          <cell r="D55" t="str">
            <v>тумба для кабінету інформаційних занять 1 шт.</v>
          </cell>
        </row>
        <row r="56">
          <cell r="D56" t="str">
            <v>жалюзі для 2 кабінетів інфомаційних занять 2 комплекти</v>
          </cell>
        </row>
        <row r="57">
          <cell r="D57" t="str">
            <v>рукавички латексні</v>
          </cell>
        </row>
        <row r="58">
          <cell r="D58" t="str">
            <v>група самодопомоги
(на базі громадського центру для ЛЖВ)</v>
          </cell>
        </row>
        <row r="59">
          <cell r="D59" t="str">
            <v xml:space="preserve">група самодопомоги </v>
          </cell>
        </row>
        <row r="60">
          <cell r="D60" t="str">
            <v>благодійна матеріальна допомога (харчові набори клієнтам, що мають діагноз ВІЛ/ТБ та ВІЛ/ТБ/СІН)</v>
          </cell>
        </row>
        <row r="61">
          <cell r="D61" t="str">
            <v>благодійна матеріальна допомога (харчові набори клієнтам, що розпочинають АРТ)</v>
          </cell>
        </row>
        <row r="62">
          <cell r="D62" t="str">
            <v xml:space="preserve">доставка препаратів </v>
          </cell>
        </row>
        <row r="63">
          <cell r="D63" t="str">
            <v>інформаційні заняття</v>
          </cell>
        </row>
        <row r="64">
          <cell r="D64" t="str">
            <v>Консультація інфекціоніста</v>
          </cell>
        </row>
        <row r="65">
          <cell r="D65" t="str">
            <v>Консультація інфекціоніста</v>
          </cell>
        </row>
        <row r="66">
          <cell r="D66" t="str">
            <v>Консультація інфекціоніста</v>
          </cell>
        </row>
        <row r="67">
          <cell r="D67" t="str">
            <v>Консультація інфекціоніста</v>
          </cell>
        </row>
        <row r="68">
          <cell r="D68" t="str">
            <v>Консультація медичної сестри</v>
          </cell>
        </row>
        <row r="69">
          <cell r="D69" t="str">
            <v>Консультація соціального працівника</v>
          </cell>
        </row>
        <row r="70">
          <cell r="D70" t="str">
            <v>Консультація соціального працівника</v>
          </cell>
        </row>
        <row r="71">
          <cell r="D71" t="str">
            <v>Консультація соціального працівника</v>
          </cell>
        </row>
        <row r="72">
          <cell r="D72" t="str">
            <v>Консультація соціального працівника</v>
          </cell>
        </row>
        <row r="73">
          <cell r="D73" t="str">
            <v>Консультація фтизіатра</v>
          </cell>
        </row>
        <row r="74">
          <cell r="D74" t="str">
            <v xml:space="preserve">Консультація юриста </v>
          </cell>
        </row>
        <row r="75">
          <cell r="D75" t="str">
            <v>маски паперові</v>
          </cell>
        </row>
        <row r="76">
          <cell r="D76" t="str">
            <v>рукавички латексні</v>
          </cell>
        </row>
        <row r="77">
          <cell r="D77" t="str">
            <v>Програмний персонал</v>
          </cell>
        </row>
        <row r="78">
          <cell r="D78" t="str">
            <v>Програмний персонал</v>
          </cell>
        </row>
        <row r="79">
          <cell r="D79" t="str">
            <v>Програмний персонал</v>
          </cell>
        </row>
        <row r="80">
          <cell r="D80" t="str">
            <v>Програмний персонал</v>
          </cell>
        </row>
        <row r="81">
          <cell r="D81" t="str">
            <v>Адміністративна діяльність</v>
          </cell>
        </row>
      </sheetData>
      <sheetData sheetId="7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6">
          <cell r="A16" t="str">
            <v>06.05.07.</v>
          </cell>
        </row>
        <row r="17">
          <cell r="A17" t="str">
            <v>06.06.01.</v>
          </cell>
        </row>
        <row r="18">
          <cell r="A18" t="str">
            <v>06.08.04.</v>
          </cell>
        </row>
        <row r="19">
          <cell r="A19" t="str">
            <v>06.08.05.</v>
          </cell>
        </row>
        <row r="20">
          <cell r="A20" t="str">
            <v>06.08.06.</v>
          </cell>
        </row>
        <row r="21">
          <cell r="A21" t="str">
            <v>06.10.01.</v>
          </cell>
        </row>
        <row r="22">
          <cell r="A22" t="str">
            <v>08.02.03.</v>
          </cell>
        </row>
        <row r="23">
          <cell r="A23" t="str">
            <v>08.02.04.</v>
          </cell>
        </row>
        <row r="24">
          <cell r="A24" t="str">
            <v>08.03.08.</v>
          </cell>
        </row>
        <row r="25">
          <cell r="A25" t="str">
            <v>09.05.01.</v>
          </cell>
        </row>
        <row r="26">
          <cell r="A26" t="str">
            <v>10.01.02.01.</v>
          </cell>
        </row>
        <row r="27">
          <cell r="A27" t="str">
            <v>10.01.02.02.</v>
          </cell>
        </row>
        <row r="28">
          <cell r="A28" t="str">
            <v>10.01.02.03.</v>
          </cell>
        </row>
        <row r="29">
          <cell r="A29" t="str">
            <v>10.05.01.</v>
          </cell>
        </row>
        <row r="30">
          <cell r="A30" t="str">
            <v>10.06.03.</v>
          </cell>
        </row>
        <row r="31">
          <cell r="A31" t="str">
            <v>10.08.01.</v>
          </cell>
        </row>
        <row r="32">
          <cell r="A32" t="str">
            <v>10.09.01.</v>
          </cell>
        </row>
        <row r="33">
          <cell r="A33" t="str">
            <v>10.10.01.</v>
          </cell>
        </row>
        <row r="34">
          <cell r="A34" t="str">
            <v>10.12.01.</v>
          </cell>
        </row>
        <row r="35">
          <cell r="A35" t="str">
            <v>11.02.01.</v>
          </cell>
        </row>
        <row r="36">
          <cell r="A36" t="str">
            <v>11.02.05.</v>
          </cell>
        </row>
        <row r="37">
          <cell r="A37" t="str">
            <v>13.01.06.</v>
          </cell>
        </row>
        <row r="38">
          <cell r="A38" t="str">
            <v>13.01.07.</v>
          </cell>
        </row>
        <row r="39">
          <cell r="A39" t="str">
            <v>13.02.01.</v>
          </cell>
        </row>
        <row r="40">
          <cell r="A40" t="str">
            <v>ПП</v>
          </cell>
        </row>
        <row r="41">
          <cell r="A41" t="str">
            <v>АВ</v>
          </cell>
        </row>
      </sheetData>
      <sheetData sheetId="2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Гибчинская Ирина" refreshedDate="41599.57315358796" createdVersion="1" refreshedVersion="4" recordCount="433" upgradeOnRefresh="1" xr:uid="{00000000-000A-0000-FFFF-FFFF00000000}">
  <cacheSource type="worksheet">
    <worksheetSource ref="E10:I443" sheet="Список операцій 6 звіт"/>
  </cacheSource>
  <cacheFields count="5">
    <cacheField name="Назва послуги/діяльності" numFmtId="0">
      <sharedItems containsNonDate="0" containsString="0" containsBlank="1" count="1">
        <m/>
      </sharedItems>
    </cacheField>
    <cacheField name="Категорія витрат" numFmtId="0">
      <sharedItems containsNonDate="0" containsString="0" containsBlank="1" count="1">
        <m/>
      </sharedItems>
    </cacheField>
    <cacheField name="ПІБ консультанта/працівника" numFmtId="0">
      <sharedItems containsNonDate="0" containsString="0" containsBlank="1"/>
    </cacheField>
    <cacheField name="Лінія робочого плану" numFmtId="0">
      <sharedItems containsNonDate="0" containsString="0" containsBlank="1" count="1">
        <m/>
      </sharedItems>
    </cacheField>
    <cacheField name="Сума, грн.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Гибчинская Ирина" refreshedDate="41599.573153703706" createdVersion="1" refreshedVersion="4" recordCount="433" upgradeOnRefresh="1" xr:uid="{00000000-000A-0000-FFFF-FFFF01000000}">
  <cacheSource type="worksheet">
    <worksheetSource ref="E10:I443" sheet="Список операцій 5 звіт "/>
  </cacheSource>
  <cacheFields count="5">
    <cacheField name="Назва послуги/діяльності" numFmtId="0">
      <sharedItems containsNonDate="0" containsString="0" containsBlank="1" count="1">
        <m/>
      </sharedItems>
    </cacheField>
    <cacheField name="Категорія витрат" numFmtId="0">
      <sharedItems containsNonDate="0" containsString="0" containsBlank="1" count="1">
        <m/>
      </sharedItems>
    </cacheField>
    <cacheField name="ПІБ консультанта/працівника" numFmtId="0">
      <sharedItems containsNonDate="0" containsString="0" containsBlank="1"/>
    </cacheField>
    <cacheField name="Лінія робочого плану" numFmtId="0">
      <sharedItems containsNonDate="0" containsString="0" containsBlank="1" count="1">
        <m/>
      </sharedItems>
    </cacheField>
    <cacheField name="Сума, грн.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Гибчинская Ирина" refreshedDate="41599.573153819445" createdVersion="1" refreshedVersion="4" recordCount="433" upgradeOnRefresh="1" xr:uid="{00000000-000A-0000-FFFF-FFFF02000000}">
  <cacheSource type="worksheet">
    <worksheetSource ref="E10:I443" sheet="Список операцій 4 звіт"/>
  </cacheSource>
  <cacheFields count="5">
    <cacheField name="Назва послуги/діяльності" numFmtId="0">
      <sharedItems containsNonDate="0" containsString="0" containsBlank="1" count="1">
        <m/>
      </sharedItems>
    </cacheField>
    <cacheField name="Категорія витрат" numFmtId="0">
      <sharedItems containsNonDate="0" containsString="0" containsBlank="1" count="1">
        <m/>
      </sharedItems>
    </cacheField>
    <cacheField name="ПІБ консультанта/працівника" numFmtId="0">
      <sharedItems containsNonDate="0" containsString="0" containsBlank="1"/>
    </cacheField>
    <cacheField name="Лінія робочого плану" numFmtId="0">
      <sharedItems containsNonDate="0" containsString="0" containsBlank="1" count="1">
        <m/>
      </sharedItems>
    </cacheField>
    <cacheField name="Сума, грн.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Гибчинская Ирина" refreshedDate="41599.573153819445" createdVersion="1" refreshedVersion="4" recordCount="433" upgradeOnRefresh="1" xr:uid="{00000000-000A-0000-FFFF-FFFF03000000}">
  <cacheSource type="worksheet">
    <worksheetSource ref="E10:I443" sheet="Список операцій 3 звіт"/>
  </cacheSource>
  <cacheFields count="5">
    <cacheField name="Назва послуги/діяльності" numFmtId="0">
      <sharedItems containsNonDate="0" containsString="0" containsBlank="1" count="1">
        <m/>
      </sharedItems>
    </cacheField>
    <cacheField name="Категорія витрат" numFmtId="0">
      <sharedItems containsNonDate="0" containsString="0" containsBlank="1" count="1">
        <m/>
      </sharedItems>
    </cacheField>
    <cacheField name="ПІБ консультанта/працівника" numFmtId="0">
      <sharedItems containsNonDate="0" containsString="0" containsBlank="1"/>
    </cacheField>
    <cacheField name="Лінія робочого плану" numFmtId="0">
      <sharedItems containsNonDate="0" containsString="0" containsBlank="1" count="1">
        <m/>
      </sharedItems>
    </cacheField>
    <cacheField name="Сума, грн.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Гибчинская Ирина" refreshedDate="41599.573153935184" createdVersion="1" refreshedVersion="4" recordCount="433" upgradeOnRefresh="1" xr:uid="{00000000-000A-0000-FFFF-FFFF04000000}">
  <cacheSource type="worksheet">
    <worksheetSource ref="E10:I443" sheet="Список операцій 1 звіт "/>
  </cacheSource>
  <cacheFields count="5">
    <cacheField name="Назва послуги/діяльності" numFmtId="0">
      <sharedItems containsNonDate="0" containsString="0" containsBlank="1" count="1">
        <m/>
      </sharedItems>
    </cacheField>
    <cacheField name="Категорія витрат" numFmtId="0">
      <sharedItems containsNonDate="0" containsString="0" containsBlank="1" count="1">
        <m/>
      </sharedItems>
    </cacheField>
    <cacheField name="ПІБ консультанта/працівника" numFmtId="0">
      <sharedItems containsNonDate="0" containsString="0" containsBlank="1"/>
    </cacheField>
    <cacheField name="Лінія робочого плану" numFmtId="0">
      <sharedItems containsNonDate="0" containsString="0" containsBlank="1" count="1">
        <m/>
      </sharedItems>
    </cacheField>
    <cacheField name="Сума, грн.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Гибчинская Ирина" refreshedDate="41599.573153935184" createdVersion="1" refreshedVersion="4" recordCount="433" upgradeOnRefresh="1" xr:uid="{00000000-000A-0000-FFFF-FFFF05000000}">
  <cacheSource type="worksheet">
    <worksheetSource ref="E10:I443" sheet="Список операцій 2 звіт"/>
  </cacheSource>
  <cacheFields count="5">
    <cacheField name="Назва послуги/діяльності" numFmtId="0">
      <sharedItems containsNonDate="0" containsBlank="1" count="33">
        <m/>
        <s v="Проведення тренінгу з питань удосконалення електронного інструменту для моніторингу ранніх сигналів резистентності 2-х денний (17 учасників, 3 тренера)" u="1"/>
        <s v="Консультування з питань раціонального використання препаратів" u="1"/>
        <s v="Надання послуг консультантів регіональних сайтів (лікар-лаборант)" u="1"/>
        <s v="Консультування з питань координації проведення досліджень з визначення резистентності ВІЛ до АРВ-препаратів" u="1"/>
        <s v="Консультування з питань організації лабораторного моніторингу" u="1"/>
        <s v="Консультування з питань моніторингу та контролю за використанням медичних препаратів" u="1"/>
        <s v="Консультування з питань розширення доступу до медичних послуг з ВІЛ/СНІД" u="1"/>
        <s v="Консультування з питань моніторингу та аналізу лікування ВІЛ/СНІДу" u="1"/>
        <s v="Консультування з питань організаційно-методичної допомоги сайтам" u="1"/>
        <s v="Консультування з питань лабораторного моніторингу АРВ-терапії (імунобіологічного)" u="1"/>
        <s v="Консультантування з питань міжвідомчої та міжсекторальної співпраці в забезпеченні досліджень з визначення мутацій резистентності ВІЛ до АРВ-препаратів" u="1"/>
        <s v="Консультування з питань організації лабораторного супроводу (менеджер компоненту по резистентності)" u="1"/>
        <s v="Консультування з питань координації тренінгів, наставницьких візитів " u="1"/>
        <s v="Консультування з питань ведення веб-сайту" u="1"/>
        <s v="Консультування з питань моніторингу ранніх сигналів резистентності ВІЛ" u="1"/>
        <s v="Компенсація витрат за проїзд під час відряджень до 6 регіональних сайтів " u="1"/>
        <s v="Оплата послуг медичної сестри за забор крові" u="1"/>
        <s v="Консультування з питань отримання благодійної допомоги" u="1"/>
        <s v="Консультування з питань моніторингу та контролю за використанням діагностичного обладнання" u="1"/>
        <s v="Консультування з питань лабораторного моніторингу АРВ-терапії (вірусологічного) " u="1"/>
        <s v="Надання послуг консультанта з адміністрування компютерної мережі та підтримки веб-сайту" u="1"/>
        <s v="Консультування з питань офісної діяльності" u="1"/>
        <s v="Надання послуг консультантів регіональних сайтів (лікар-інфекціоніст)" u="1"/>
        <s v="Надання послуг консультантів регіональних сайтів (соц.працівник)" u="1"/>
        <s v="Консультування з питань міжвідомчої координації" u="1"/>
        <s v="Консультування з питань організації лікування ВІЛ/СНІДу" u="1"/>
        <s v="Проведення тренінгу з питань планування закупівель та моніторингу використання АРВ-препаратів для інфекціоністів 2-х денний (30 учасників)" u="1"/>
        <s v="Консультування з питань організації планування та аналізу лікування ВІЛ/СНІДу" u="1"/>
        <s v="Консультування з питань супроводу електоронно-інформаційної системи управління запасами АРВ-препаратів" u="1"/>
        <s v="Консультування з питань виконання кур’єрських послуг" u="1"/>
        <s v="Консультування з питань управління реалізації проекту (менеджер клінічного компоненту)" u="1"/>
        <s v="Керування Проектом, консультування з управління фінансовими питаннями, консультування з юридичних питань, консультування з питань адміністрування та технічної допомоги, компютерна система &quot;ЛІГА: ЗАКОН ПРЕМІУМ&quot;, телефонний зв'язок та ін." u="1"/>
      </sharedItems>
    </cacheField>
    <cacheField name="Категорія витрат" numFmtId="0">
      <sharedItems containsNonDate="0" containsBlank="1" count="6">
        <m/>
        <s v="Тренінги" u="1"/>
        <s v="Витрати на підтримку діяльності організації" u="1"/>
        <s v="Технічна допомога" u="1"/>
        <s v="Інфраструктура та обладнання" u="1"/>
        <s v="Витрати на планування та адміністрування" u="1"/>
      </sharedItems>
    </cacheField>
    <cacheField name="ПІБ консультанта/працівника" numFmtId="0">
      <sharedItems containsNonDate="0" containsString="0" containsBlank="1"/>
    </cacheField>
    <cacheField name="Лінія робочого плану" numFmtId="0">
      <sharedItems containsNonDate="0" containsBlank="1" count="5">
        <m/>
        <s v="АВ" u="1"/>
        <s v="06.05.07." u="1"/>
        <s v="06.06.01." u="1"/>
        <s v="ПП" u="1"/>
      </sharedItems>
    </cacheField>
    <cacheField name="Сума, грн.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3"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33"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33"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433"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433"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433"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СводнаяТаблица1" cacheId="4" dataOnRows="1" applyNumberFormats="0" applyBorderFormats="0" applyFontFormats="0" applyPatternFormats="0" applyAlignmentFormats="0" applyWidthHeightFormats="1" dataCaption="Данные" updatedVersion="4" showMemberPropertyTips="0" useAutoFormatting="1" itemPrintTitles="1" createdVersion="1" indent="0" compact="0" compactData="0" gridDropZones="1">
  <location ref="A461:D464" firstHeaderRow="2" firstDataRow="2" firstDataCol="3"/>
  <pivotFields count="5"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compact="0" outline="0" subtotalTop="0" showAll="0" includeNewItemsInFilter="1" defaultSubtotal="0"/>
    <pivotField axis="axisRow" compact="0" outline="0" subtotalTop="0" showAll="0" includeNewItemsInFilter="1" defaultSubtotal="0">
      <items count="1">
        <item x="0"/>
      </items>
    </pivotField>
    <pivotField dataField="1" compact="0" outline="0" subtotalTop="0" showAll="0" includeNewItemsInFilter="1"/>
  </pivotFields>
  <rowFields count="3">
    <field x="3"/>
    <field x="1"/>
    <field x="0"/>
  </rowFields>
  <rowItems count="2">
    <i>
      <x/>
      <x/>
      <x/>
    </i>
    <i t="grand">
      <x/>
    </i>
  </rowItems>
  <colItems count="1">
    <i/>
  </colItems>
  <dataFields count="1">
    <dataField name="Сумма по полю Сума, грн." fld="4" baseField="0" baseItem="0" numFmtId="4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СводнаяТаблица1" cacheId="5" dataOnRows="1" applyNumberFormats="0" applyBorderFormats="0" applyFontFormats="0" applyPatternFormats="0" applyAlignmentFormats="0" applyWidthHeightFormats="1" dataCaption="Данные" updatedVersion="4" showMemberPropertyTips="0" useAutoFormatting="1" itemPrintTitles="1" createdVersion="1" indent="0" compact="0" compactData="0" gridDropZones="1">
  <location ref="A461:D464" firstHeaderRow="2" firstDataRow="2" firstDataCol="3"/>
  <pivotFields count="5">
    <pivotField axis="axisRow" compact="0" outline="0" subtotalTop="0" showAll="0" includeNewItemsInFilter="1" defaultSubtotal="0">
      <items count="33">
        <item m="1" x="32"/>
        <item m="1" x="21"/>
        <item m="1" x="15"/>
        <item m="1" x="13"/>
        <item m="1" x="9"/>
        <item m="1" x="4"/>
        <item m="1" x="20"/>
        <item m="1" x="11"/>
        <item m="1" x="25"/>
        <item m="1" x="26"/>
        <item m="1" x="30"/>
        <item m="1" x="7"/>
        <item m="1" x="2"/>
        <item m="1" x="29"/>
        <item m="1" x="28"/>
        <item m="1" x="6"/>
        <item m="1" x="8"/>
        <item m="1" x="18"/>
        <item m="1" x="5"/>
        <item m="1" x="10"/>
        <item m="1" x="19"/>
        <item m="1" x="12"/>
        <item m="1" x="31"/>
        <item m="1" x="14"/>
        <item m="1" x="22"/>
        <item m="1" x="27"/>
        <item m="1" x="1"/>
        <item m="1" x="23"/>
        <item m="1" x="3"/>
        <item m="1" x="24"/>
        <item m="1" x="17"/>
        <item m="1" x="16"/>
        <item x="0"/>
      </items>
    </pivotField>
    <pivotField axis="axisRow" compact="0" outline="0" subtotalTop="0" showAll="0" includeNewItemsInFilter="1" defaultSubtotal="0">
      <items count="6">
        <item m="1" x="4"/>
        <item m="1" x="5"/>
        <item m="1" x="2"/>
        <item m="1" x="3"/>
        <item m="1" x="1"/>
        <item x="0"/>
      </items>
    </pivotField>
    <pivotField compact="0" outline="0" subtotalTop="0" showAll="0" includeNewItemsInFilter="1" defaultSubtotal="0"/>
    <pivotField axis="axisRow" compact="0" outline="0" subtotalTop="0" showAll="0" includeNewItemsInFilter="1" defaultSubtotal="0">
      <items count="5">
        <item m="1" x="1"/>
        <item m="1" x="3"/>
        <item m="1" x="4"/>
        <item m="1" x="2"/>
        <item x="0"/>
      </items>
    </pivotField>
    <pivotField dataField="1" compact="0" outline="0" subtotalTop="0" showAll="0" includeNewItemsInFilter="1"/>
  </pivotFields>
  <rowFields count="3">
    <field x="3"/>
    <field x="1"/>
    <field x="0"/>
  </rowFields>
  <rowItems count="2">
    <i>
      <x v="4"/>
      <x v="5"/>
      <x v="32"/>
    </i>
    <i t="grand">
      <x/>
    </i>
  </rowItems>
  <colItems count="1">
    <i/>
  </colItems>
  <dataFields count="1">
    <dataField name="Сумма по полю Сума, грн." fld="4" baseField="0" baseItem="0" numFmtId="4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СводнаяТаблица1" cacheId="3" dataOnRows="1" applyNumberFormats="0" applyBorderFormats="0" applyFontFormats="0" applyPatternFormats="0" applyAlignmentFormats="0" applyWidthHeightFormats="1" dataCaption="Данные" updatedVersion="4" showMemberPropertyTips="0" useAutoFormatting="1" itemPrintTitles="1" createdVersion="1" indent="0" compact="0" compactData="0" gridDropZones="1">
  <location ref="A461:D464" firstHeaderRow="2" firstDataRow="2" firstDataCol="3"/>
  <pivotFields count="5"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compact="0" outline="0" subtotalTop="0" showAll="0" includeNewItemsInFilter="1" defaultSubtotal="0"/>
    <pivotField axis="axisRow" compact="0" outline="0" subtotalTop="0" showAll="0" includeNewItemsInFilter="1" defaultSubtotal="0">
      <items count="1">
        <item x="0"/>
      </items>
    </pivotField>
    <pivotField dataField="1" compact="0" outline="0" subtotalTop="0" showAll="0" includeNewItemsInFilter="1"/>
  </pivotFields>
  <rowFields count="3">
    <field x="3"/>
    <field x="1"/>
    <field x="0"/>
  </rowFields>
  <rowItems count="2">
    <i>
      <x/>
      <x/>
      <x/>
    </i>
    <i t="grand">
      <x/>
    </i>
  </rowItems>
  <colItems count="1">
    <i/>
  </colItems>
  <dataFields count="1">
    <dataField name="Сумма по полю Сума, грн." fld="4" baseField="0" baseItem="0" numFmtId="4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СводнаяТаблица1" cacheId="2" dataOnRows="1" applyNumberFormats="0" applyBorderFormats="0" applyFontFormats="0" applyPatternFormats="0" applyAlignmentFormats="0" applyWidthHeightFormats="1" dataCaption="Данные" updatedVersion="4" showMemberPropertyTips="0" useAutoFormatting="1" itemPrintTitles="1" createdVersion="1" indent="0" compact="0" compactData="0" gridDropZones="1">
  <location ref="A461:D464" firstHeaderRow="2" firstDataRow="2" firstDataCol="3"/>
  <pivotFields count="5"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compact="0" outline="0" subtotalTop="0" showAll="0" includeNewItemsInFilter="1" defaultSubtotal="0"/>
    <pivotField axis="axisRow" compact="0" outline="0" subtotalTop="0" showAll="0" includeNewItemsInFilter="1" defaultSubtotal="0">
      <items count="1">
        <item x="0"/>
      </items>
    </pivotField>
    <pivotField dataField="1" compact="0" outline="0" subtotalTop="0" showAll="0" includeNewItemsInFilter="1"/>
  </pivotFields>
  <rowFields count="3">
    <field x="3"/>
    <field x="1"/>
    <field x="0"/>
  </rowFields>
  <rowItems count="2">
    <i>
      <x/>
      <x/>
      <x/>
    </i>
    <i t="grand">
      <x/>
    </i>
  </rowItems>
  <colItems count="1">
    <i/>
  </colItems>
  <dataFields count="1">
    <dataField name="Сумма по полю Сума, грн." fld="4" baseField="0" baseItem="0" numFmtId="4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СводнаяТаблица1" cacheId="1" dataOnRows="1" applyNumberFormats="0" applyBorderFormats="0" applyFontFormats="0" applyPatternFormats="0" applyAlignmentFormats="0" applyWidthHeightFormats="1" dataCaption="Данные" updatedVersion="4" showMemberPropertyTips="0" useAutoFormatting="1" itemPrintTitles="1" createdVersion="1" indent="0" compact="0" compactData="0" gridDropZones="1">
  <location ref="A461:D464" firstHeaderRow="2" firstDataRow="2" firstDataCol="3"/>
  <pivotFields count="5"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compact="0" outline="0" subtotalTop="0" showAll="0" includeNewItemsInFilter="1" defaultSubtotal="0"/>
    <pivotField axis="axisRow" compact="0" outline="0" subtotalTop="0" showAll="0" includeNewItemsInFilter="1" defaultSubtotal="0">
      <items count="1">
        <item x="0"/>
      </items>
    </pivotField>
    <pivotField dataField="1" compact="0" outline="0" subtotalTop="0" showAll="0" includeNewItemsInFilter="1"/>
  </pivotFields>
  <rowFields count="3">
    <field x="3"/>
    <field x="1"/>
    <field x="0"/>
  </rowFields>
  <rowItems count="2">
    <i>
      <x/>
      <x/>
      <x/>
    </i>
    <i t="grand">
      <x/>
    </i>
  </rowItems>
  <colItems count="1">
    <i/>
  </colItems>
  <dataFields count="1">
    <dataField name="Сумма по полю Сума, грн." fld="4" baseField="0" baseItem="0" numFmtId="4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0000000}" name="СводнаяТаблица1" cacheId="0" dataOnRows="1" applyNumberFormats="0" applyBorderFormats="0" applyFontFormats="0" applyPatternFormats="0" applyAlignmentFormats="0" applyWidthHeightFormats="1" dataCaption="Данные" updatedVersion="4" showMemberPropertyTips="0" useAutoFormatting="1" itemPrintTitles="1" createdVersion="1" indent="0" compact="0" compactData="0" gridDropZones="1">
  <location ref="A461:D464" firstHeaderRow="2" firstDataRow="2" firstDataCol="3"/>
  <pivotFields count="5"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compact="0" outline="0" subtotalTop="0" showAll="0" includeNewItemsInFilter="1" defaultSubtotal="0"/>
    <pivotField axis="axisRow" compact="0" outline="0" subtotalTop="0" showAll="0" includeNewItemsInFilter="1" defaultSubtotal="0">
      <items count="1">
        <item x="0"/>
      </items>
    </pivotField>
    <pivotField dataField="1" compact="0" outline="0" subtotalTop="0" showAll="0" includeNewItemsInFilter="1"/>
  </pivotFields>
  <rowFields count="3">
    <field x="3"/>
    <field x="1"/>
    <field x="0"/>
  </rowFields>
  <rowItems count="2">
    <i>
      <x/>
      <x/>
      <x/>
    </i>
    <i t="grand">
      <x/>
    </i>
  </rowItems>
  <colItems count="1">
    <i/>
  </colItems>
  <dataFields count="1">
    <dataField name="Сумма по полю Сума, грн." fld="4" baseField="0" baseItem="0" numFmtId="4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ivotTable" Target="../pivotTables/pivotTable5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B98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8" sqref="A8"/>
    </sheetView>
  </sheetViews>
  <sheetFormatPr defaultColWidth="34.33203125" defaultRowHeight="13.8" x14ac:dyDescent="0.25"/>
  <cols>
    <col min="1" max="1" width="13.6640625" style="2" customWidth="1"/>
    <col min="2" max="2" width="23.109375" style="1" customWidth="1"/>
    <col min="3" max="3" width="54.44140625" style="1" customWidth="1"/>
    <col min="4" max="4" width="21" style="1" customWidth="1"/>
    <col min="5" max="5" width="17.88671875" style="1" customWidth="1"/>
    <col min="6" max="6" width="18" style="1" customWidth="1"/>
    <col min="7" max="7" width="11" style="1" customWidth="1"/>
    <col min="8" max="8" width="6.5546875" style="2" customWidth="1"/>
    <col min="9" max="15" width="5.6640625" style="2" customWidth="1"/>
    <col min="16" max="17" width="4.6640625" style="2" customWidth="1"/>
    <col min="18" max="18" width="11" style="235" customWidth="1"/>
    <col min="19" max="19" width="11.109375" style="2" customWidth="1"/>
    <col min="20" max="20" width="14.33203125" style="189" customWidth="1"/>
    <col min="21" max="21" width="16.6640625" style="239" bestFit="1" customWidth="1"/>
    <col min="22" max="27" width="13.6640625" style="1" hidden="1" customWidth="1"/>
    <col min="28" max="28" width="28.5546875" style="261" customWidth="1"/>
    <col min="29" max="16384" width="34.33203125" style="1"/>
  </cols>
  <sheetData>
    <row r="1" spans="1:28" customFormat="1" ht="15.6" x14ac:dyDescent="0.3">
      <c r="A1" s="253" t="s">
        <v>82</v>
      </c>
      <c r="B1" s="269" t="s">
        <v>286</v>
      </c>
      <c r="C1" s="269"/>
      <c r="D1" s="269"/>
      <c r="E1" s="269"/>
      <c r="F1" s="269"/>
      <c r="G1" s="269"/>
      <c r="H1" s="269"/>
      <c r="AB1" s="258"/>
    </row>
    <row r="2" spans="1:28" customFormat="1" ht="15.6" x14ac:dyDescent="0.3">
      <c r="A2" s="253" t="s">
        <v>83</v>
      </c>
      <c r="B2" s="270" t="s">
        <v>278</v>
      </c>
      <c r="C2" s="270"/>
      <c r="D2" s="270"/>
      <c r="E2" s="270"/>
      <c r="F2" s="270"/>
      <c r="G2" s="270"/>
      <c r="H2" s="270"/>
      <c r="AB2" s="258"/>
    </row>
    <row r="3" spans="1:28" s="216" customFormat="1" x14ac:dyDescent="0.3">
      <c r="A3" s="241"/>
      <c r="B3" s="241"/>
      <c r="C3" s="241"/>
      <c r="D3" s="241"/>
      <c r="E3" s="241"/>
      <c r="F3" s="242"/>
      <c r="G3" s="242"/>
      <c r="H3" s="271" t="s">
        <v>280</v>
      </c>
      <c r="I3" s="271"/>
      <c r="J3" s="271"/>
      <c r="K3" s="271"/>
      <c r="L3" s="271"/>
      <c r="M3" s="271"/>
      <c r="N3" s="271"/>
      <c r="O3" s="271"/>
      <c r="P3" s="271"/>
      <c r="Q3" s="271"/>
      <c r="R3" s="243"/>
      <c r="S3" s="262" t="s">
        <v>85</v>
      </c>
      <c r="T3" s="263"/>
      <c r="U3" s="263"/>
      <c r="V3" s="264" t="s">
        <v>242</v>
      </c>
      <c r="W3" s="265"/>
      <c r="X3" s="265"/>
      <c r="Y3" s="265"/>
      <c r="Z3" s="265"/>
      <c r="AA3" s="266"/>
      <c r="AB3" s="259"/>
    </row>
    <row r="4" spans="1:28" s="216" customFormat="1" ht="26.4" x14ac:dyDescent="0.25">
      <c r="A4" s="244" t="s">
        <v>249</v>
      </c>
      <c r="B4" s="244" t="s">
        <v>66</v>
      </c>
      <c r="C4" s="244" t="s">
        <v>69</v>
      </c>
      <c r="D4" s="244" t="s">
        <v>258</v>
      </c>
      <c r="E4" s="244" t="s">
        <v>87</v>
      </c>
      <c r="F4" s="252" t="s">
        <v>88</v>
      </c>
      <c r="G4" s="245" t="s">
        <v>254</v>
      </c>
      <c r="H4" s="245">
        <v>1</v>
      </c>
      <c r="I4" s="245">
        <v>2</v>
      </c>
      <c r="J4" s="245">
        <v>3</v>
      </c>
      <c r="K4" s="245">
        <v>4</v>
      </c>
      <c r="L4" s="245">
        <v>5</v>
      </c>
      <c r="M4" s="245">
        <v>6</v>
      </c>
      <c r="N4" s="245">
        <v>7</v>
      </c>
      <c r="O4" s="245">
        <v>8</v>
      </c>
      <c r="P4" s="245">
        <v>9</v>
      </c>
      <c r="Q4" s="245">
        <v>10</v>
      </c>
      <c r="R4" s="246" t="s">
        <v>279</v>
      </c>
      <c r="S4" s="252" t="s">
        <v>84</v>
      </c>
      <c r="T4" s="247" t="s">
        <v>67</v>
      </c>
      <c r="U4" s="248" t="s">
        <v>68</v>
      </c>
      <c r="V4" s="252" t="s">
        <v>243</v>
      </c>
      <c r="W4" s="252" t="s">
        <v>244</v>
      </c>
      <c r="X4" s="252" t="s">
        <v>245</v>
      </c>
      <c r="Y4" s="252" t="s">
        <v>246</v>
      </c>
      <c r="Z4" s="252" t="s">
        <v>247</v>
      </c>
      <c r="AA4" s="252" t="s">
        <v>248</v>
      </c>
      <c r="AB4" s="249" t="s">
        <v>80</v>
      </c>
    </row>
    <row r="5" spans="1:28" s="9" customFormat="1" ht="14.4" x14ac:dyDescent="0.25">
      <c r="A5" s="209"/>
      <c r="B5" s="213"/>
      <c r="C5" s="209"/>
      <c r="D5" s="209"/>
      <c r="E5" s="209"/>
      <c r="F5" s="209"/>
      <c r="G5" s="202"/>
      <c r="H5" s="251"/>
      <c r="I5" s="203"/>
      <c r="J5" s="203" t="s">
        <v>281</v>
      </c>
      <c r="K5" s="203"/>
      <c r="L5" s="203"/>
      <c r="M5" s="203"/>
      <c r="N5" s="203"/>
      <c r="O5" s="203"/>
      <c r="P5" s="203"/>
      <c r="Q5" s="203"/>
      <c r="R5" s="254"/>
      <c r="S5" s="255"/>
      <c r="T5" s="204"/>
      <c r="U5" s="250">
        <f>R5*T5</f>
        <v>0</v>
      </c>
      <c r="V5" s="185" t="e">
        <f>(H5+I5+P5+#REF!)*T5</f>
        <v>#REF!</v>
      </c>
      <c r="W5" s="185" t="e">
        <f>(#REF!+#REF!+#REF!)*T5</f>
        <v>#REF!</v>
      </c>
      <c r="X5" s="185" t="e">
        <f>(#REF!+#REF!+#REF!)*T5</f>
        <v>#REF!</v>
      </c>
      <c r="Y5" s="185" t="e">
        <f>(#REF!+#REF!+#REF!)*T5</f>
        <v>#REF!</v>
      </c>
      <c r="Z5" s="185" t="e">
        <f>(#REF!+#REF!+#REF!)*T5</f>
        <v>#REF!</v>
      </c>
      <c r="AA5" s="185" t="e">
        <f>#REF!*T5</f>
        <v>#REF!</v>
      </c>
      <c r="AB5" s="260"/>
    </row>
    <row r="6" spans="1:28" s="9" customFormat="1" ht="14.4" x14ac:dyDescent="0.25">
      <c r="A6" s="209"/>
      <c r="B6" s="209"/>
      <c r="C6" s="209"/>
      <c r="D6" s="209"/>
      <c r="E6" s="209"/>
      <c r="F6" s="209"/>
      <c r="G6" s="202"/>
      <c r="H6" s="251"/>
      <c r="I6" s="203"/>
      <c r="J6" s="203" t="s">
        <v>281</v>
      </c>
      <c r="K6" s="203"/>
      <c r="L6" s="203"/>
      <c r="M6" s="203"/>
      <c r="N6" s="203"/>
      <c r="O6" s="203"/>
      <c r="P6" s="203"/>
      <c r="Q6" s="203"/>
      <c r="R6" s="254"/>
      <c r="S6" s="255"/>
      <c r="T6" s="204"/>
      <c r="U6" s="250">
        <f t="shared" ref="U6:U88" si="0">R6*T6</f>
        <v>0</v>
      </c>
      <c r="V6" s="185" t="e">
        <f>(H6+I6+P6+#REF!)*T6</f>
        <v>#REF!</v>
      </c>
      <c r="W6" s="185" t="e">
        <f>(#REF!+#REF!+#REF!)*T6</f>
        <v>#REF!</v>
      </c>
      <c r="X6" s="185" t="e">
        <f>(#REF!+#REF!+#REF!)*T6</f>
        <v>#REF!</v>
      </c>
      <c r="Y6" s="185" t="e">
        <f>(#REF!+#REF!+#REF!)*T6</f>
        <v>#REF!</v>
      </c>
      <c r="Z6" s="185" t="e">
        <f>(#REF!+#REF!+#REF!)*T6</f>
        <v>#REF!</v>
      </c>
      <c r="AA6" s="185" t="e">
        <f>#REF!*T6</f>
        <v>#REF!</v>
      </c>
      <c r="AB6" s="260"/>
    </row>
    <row r="7" spans="1:28" s="9" customFormat="1" ht="14.4" x14ac:dyDescent="0.25">
      <c r="A7" s="209"/>
      <c r="B7" s="209"/>
      <c r="C7" s="209"/>
      <c r="D7" s="209"/>
      <c r="E7" s="209"/>
      <c r="F7" s="209"/>
      <c r="G7" s="202"/>
      <c r="H7" s="203"/>
      <c r="I7" s="203"/>
      <c r="J7" s="203" t="s">
        <v>281</v>
      </c>
      <c r="K7" s="203"/>
      <c r="L7" s="203"/>
      <c r="M7" s="203"/>
      <c r="N7" s="203"/>
      <c r="O7" s="203"/>
      <c r="P7" s="203"/>
      <c r="Q7" s="203"/>
      <c r="R7" s="254"/>
      <c r="S7" s="255"/>
      <c r="T7" s="204"/>
      <c r="U7" s="250">
        <f t="shared" si="0"/>
        <v>0</v>
      </c>
      <c r="V7" s="185" t="e">
        <f>(H7+I7+P7+#REF!)*T7</f>
        <v>#REF!</v>
      </c>
      <c r="W7" s="185" t="e">
        <f>(#REF!+#REF!+#REF!)*T7</f>
        <v>#REF!</v>
      </c>
      <c r="X7" s="185" t="e">
        <f>(#REF!+#REF!+#REF!)*T7</f>
        <v>#REF!</v>
      </c>
      <c r="Y7" s="185" t="e">
        <f>(#REF!+#REF!+#REF!)*T7</f>
        <v>#REF!</v>
      </c>
      <c r="Z7" s="185" t="e">
        <f>(#REF!+#REF!+#REF!)*T7</f>
        <v>#REF!</v>
      </c>
      <c r="AA7" s="185" t="e">
        <f>#REF!*T7</f>
        <v>#REF!</v>
      </c>
      <c r="AB7" s="260"/>
    </row>
    <row r="8" spans="1:28" s="190" customFormat="1" ht="14.4" x14ac:dyDescent="0.25">
      <c r="A8" s="209"/>
      <c r="B8" s="211"/>
      <c r="C8" s="211"/>
      <c r="D8" s="209"/>
      <c r="E8" s="209"/>
      <c r="F8" s="209"/>
      <c r="G8" s="202"/>
      <c r="H8" s="205"/>
      <c r="I8" s="205"/>
      <c r="J8" s="205" t="s">
        <v>281</v>
      </c>
      <c r="K8" s="205"/>
      <c r="L8" s="205"/>
      <c r="M8" s="205"/>
      <c r="N8" s="205"/>
      <c r="O8" s="205"/>
      <c r="P8" s="205"/>
      <c r="Q8" s="205"/>
      <c r="R8" s="254"/>
      <c r="S8" s="255"/>
      <c r="T8" s="206"/>
      <c r="U8" s="250">
        <f t="shared" si="0"/>
        <v>0</v>
      </c>
      <c r="V8" s="185" t="e">
        <f>(H8+I8+P8+#REF!)*T8</f>
        <v>#REF!</v>
      </c>
      <c r="W8" s="185" t="e">
        <f>(#REF!+#REF!+#REF!)*T8</f>
        <v>#REF!</v>
      </c>
      <c r="X8" s="185" t="e">
        <f>(#REF!+#REF!+#REF!)*T8</f>
        <v>#REF!</v>
      </c>
      <c r="Y8" s="185" t="e">
        <f>(#REF!+#REF!+#REF!)*T8</f>
        <v>#REF!</v>
      </c>
      <c r="Z8" s="185" t="e">
        <f>(#REF!+#REF!+#REF!)*T8</f>
        <v>#REF!</v>
      </c>
      <c r="AA8" s="185" t="e">
        <f>#REF!*T8</f>
        <v>#REF!</v>
      </c>
      <c r="AB8" s="260"/>
    </row>
    <row r="9" spans="1:28" s="9" customFormat="1" ht="14.4" x14ac:dyDescent="0.25">
      <c r="A9" s="209"/>
      <c r="B9" s="209"/>
      <c r="C9" s="209"/>
      <c r="D9" s="209"/>
      <c r="E9" s="209"/>
      <c r="F9" s="209"/>
      <c r="G9" s="202"/>
      <c r="H9" s="203"/>
      <c r="I9" s="203"/>
      <c r="J9" s="203" t="s">
        <v>281</v>
      </c>
      <c r="K9" s="203"/>
      <c r="L9" s="203"/>
      <c r="M9" s="203"/>
      <c r="N9" s="203"/>
      <c r="O9" s="203"/>
      <c r="P9" s="203"/>
      <c r="Q9" s="203"/>
      <c r="R9" s="254"/>
      <c r="S9" s="255"/>
      <c r="T9" s="204"/>
      <c r="U9" s="250">
        <f t="shared" si="0"/>
        <v>0</v>
      </c>
      <c r="V9" s="185" t="e">
        <f>(H9+I9+P9+#REF!)*T9</f>
        <v>#REF!</v>
      </c>
      <c r="W9" s="185" t="e">
        <f>(#REF!+#REF!+#REF!)*T9</f>
        <v>#REF!</v>
      </c>
      <c r="X9" s="185" t="e">
        <f>(#REF!+#REF!+#REF!)*T9</f>
        <v>#REF!</v>
      </c>
      <c r="Y9" s="185" t="e">
        <f>(#REF!+#REF!+#REF!)*T9</f>
        <v>#REF!</v>
      </c>
      <c r="Z9" s="185" t="e">
        <f>(#REF!+#REF!+#REF!)*T9</f>
        <v>#REF!</v>
      </c>
      <c r="AA9" s="185" t="e">
        <f>#REF!*T9</f>
        <v>#REF!</v>
      </c>
      <c r="AB9" s="260"/>
    </row>
    <row r="10" spans="1:28" s="8" customFormat="1" ht="14.4" x14ac:dyDescent="0.25">
      <c r="A10" s="209"/>
      <c r="B10" s="211"/>
      <c r="C10" s="209"/>
      <c r="D10" s="209"/>
      <c r="E10" s="209"/>
      <c r="F10" s="209"/>
      <c r="G10" s="202"/>
      <c r="H10" s="203"/>
      <c r="I10" s="203"/>
      <c r="J10" s="203" t="s">
        <v>281</v>
      </c>
      <c r="K10" s="203"/>
      <c r="L10" s="203"/>
      <c r="M10" s="203"/>
      <c r="N10" s="203"/>
      <c r="O10" s="203"/>
      <c r="P10" s="203"/>
      <c r="Q10" s="203"/>
      <c r="R10" s="254"/>
      <c r="S10" s="255"/>
      <c r="T10" s="206"/>
      <c r="U10" s="250">
        <f t="shared" si="0"/>
        <v>0</v>
      </c>
      <c r="V10" s="185" t="e">
        <f>(H10+I10+P10+#REF!)*T10</f>
        <v>#REF!</v>
      </c>
      <c r="W10" s="185" t="e">
        <f>(#REF!+#REF!+#REF!)*T10</f>
        <v>#REF!</v>
      </c>
      <c r="X10" s="185" t="e">
        <f>(#REF!+#REF!+#REF!)*T10</f>
        <v>#REF!</v>
      </c>
      <c r="Y10" s="185" t="e">
        <f>(#REF!+#REF!+#REF!)*T10</f>
        <v>#REF!</v>
      </c>
      <c r="Z10" s="185" t="e">
        <f>(#REF!+#REF!+#REF!)*T10</f>
        <v>#REF!</v>
      </c>
      <c r="AA10" s="185" t="e">
        <f>#REF!*T10</f>
        <v>#REF!</v>
      </c>
      <c r="AB10" s="260"/>
    </row>
    <row r="11" spans="1:28" s="9" customFormat="1" ht="14.4" x14ac:dyDescent="0.25">
      <c r="A11" s="209"/>
      <c r="B11" s="209"/>
      <c r="C11" s="209"/>
      <c r="D11" s="209"/>
      <c r="E11" s="209"/>
      <c r="F11" s="209"/>
      <c r="G11" s="202"/>
      <c r="H11" s="203"/>
      <c r="I11" s="203"/>
      <c r="J11" s="203" t="s">
        <v>281</v>
      </c>
      <c r="K11" s="203"/>
      <c r="L11" s="203"/>
      <c r="M11" s="203"/>
      <c r="N11" s="203"/>
      <c r="O11" s="203"/>
      <c r="P11" s="203"/>
      <c r="Q11" s="203"/>
      <c r="R11" s="254"/>
      <c r="S11" s="255"/>
      <c r="T11" s="204"/>
      <c r="U11" s="250">
        <f t="shared" si="0"/>
        <v>0</v>
      </c>
      <c r="V11" s="185" t="e">
        <f>(H11+I11+P11+#REF!)*T11</f>
        <v>#REF!</v>
      </c>
      <c r="W11" s="185" t="e">
        <f>(#REF!+#REF!+#REF!)*T11</f>
        <v>#REF!</v>
      </c>
      <c r="X11" s="185" t="e">
        <f>(#REF!+#REF!+#REF!)*T11</f>
        <v>#REF!</v>
      </c>
      <c r="Y11" s="185" t="e">
        <f>(#REF!+#REF!+#REF!)*T11</f>
        <v>#REF!</v>
      </c>
      <c r="Z11" s="185" t="e">
        <f>(#REF!+#REF!+#REF!)*T11</f>
        <v>#REF!</v>
      </c>
      <c r="AA11" s="185" t="e">
        <f>#REF!*T11</f>
        <v>#REF!</v>
      </c>
      <c r="AB11" s="260"/>
    </row>
    <row r="12" spans="1:28" s="8" customFormat="1" ht="14.4" x14ac:dyDescent="0.25">
      <c r="A12" s="209"/>
      <c r="B12" s="211"/>
      <c r="C12" s="209"/>
      <c r="D12" s="209"/>
      <c r="E12" s="209"/>
      <c r="F12" s="209"/>
      <c r="G12" s="202"/>
      <c r="H12" s="203"/>
      <c r="I12" s="203"/>
      <c r="J12" s="203"/>
      <c r="K12" s="203" t="s">
        <v>281</v>
      </c>
      <c r="L12" s="203"/>
      <c r="M12" s="203"/>
      <c r="N12" s="203"/>
      <c r="O12" s="203"/>
      <c r="P12" s="203"/>
      <c r="Q12" s="203"/>
      <c r="R12" s="254"/>
      <c r="S12" s="255"/>
      <c r="T12" s="204"/>
      <c r="U12" s="250">
        <f t="shared" si="0"/>
        <v>0</v>
      </c>
      <c r="V12" s="185" t="e">
        <f>(H12+I12+P12+#REF!)*T12</f>
        <v>#REF!</v>
      </c>
      <c r="W12" s="185" t="e">
        <f>(#REF!+#REF!+#REF!)*T12</f>
        <v>#REF!</v>
      </c>
      <c r="X12" s="185" t="e">
        <f>(#REF!+#REF!+#REF!)*T12</f>
        <v>#REF!</v>
      </c>
      <c r="Y12" s="185" t="e">
        <f>(#REF!+#REF!+#REF!)*T12</f>
        <v>#REF!</v>
      </c>
      <c r="Z12" s="185" t="e">
        <f>(#REF!+#REF!+#REF!)*T12</f>
        <v>#REF!</v>
      </c>
      <c r="AA12" s="185" t="e">
        <f>#REF!*T12</f>
        <v>#REF!</v>
      </c>
      <c r="AB12" s="260"/>
    </row>
    <row r="13" spans="1:28" s="9" customFormat="1" ht="14.4" x14ac:dyDescent="0.25">
      <c r="A13" s="209"/>
      <c r="B13" s="209"/>
      <c r="C13" s="209"/>
      <c r="D13" s="209"/>
      <c r="E13" s="209"/>
      <c r="F13" s="209"/>
      <c r="G13" s="202"/>
      <c r="H13" s="203"/>
      <c r="I13" s="203"/>
      <c r="J13" s="203" t="s">
        <v>281</v>
      </c>
      <c r="K13" s="203"/>
      <c r="L13" s="203"/>
      <c r="M13" s="203"/>
      <c r="N13" s="203"/>
      <c r="O13" s="203"/>
      <c r="P13" s="203"/>
      <c r="Q13" s="203"/>
      <c r="R13" s="254"/>
      <c r="S13" s="255"/>
      <c r="T13" s="204"/>
      <c r="U13" s="250">
        <f t="shared" si="0"/>
        <v>0</v>
      </c>
      <c r="V13" s="185" t="e">
        <f>(H13+I13+P13+#REF!)*T13</f>
        <v>#REF!</v>
      </c>
      <c r="W13" s="185" t="e">
        <f>(#REF!+#REF!+#REF!)*T13</f>
        <v>#REF!</v>
      </c>
      <c r="X13" s="185" t="e">
        <f>(#REF!+#REF!+#REF!)*T13</f>
        <v>#REF!</v>
      </c>
      <c r="Y13" s="185" t="e">
        <f>(#REF!+#REF!+#REF!)*T13</f>
        <v>#REF!</v>
      </c>
      <c r="Z13" s="185" t="e">
        <f>(#REF!+#REF!+#REF!)*T13</f>
        <v>#REF!</v>
      </c>
      <c r="AA13" s="185" t="e">
        <f>#REF!*T13</f>
        <v>#REF!</v>
      </c>
      <c r="AB13" s="260"/>
    </row>
    <row r="14" spans="1:28" s="9" customFormat="1" ht="14.4" x14ac:dyDescent="0.25">
      <c r="A14" s="209"/>
      <c r="B14" s="209"/>
      <c r="C14" s="209"/>
      <c r="D14" s="209"/>
      <c r="E14" s="209"/>
      <c r="F14" s="209"/>
      <c r="G14" s="202"/>
      <c r="H14" s="203"/>
      <c r="I14" s="203"/>
      <c r="J14" s="203"/>
      <c r="K14" s="203" t="s">
        <v>281</v>
      </c>
      <c r="L14" s="203"/>
      <c r="M14" s="203"/>
      <c r="N14" s="203"/>
      <c r="O14" s="203"/>
      <c r="P14" s="203"/>
      <c r="Q14" s="203"/>
      <c r="R14" s="254"/>
      <c r="S14" s="255"/>
      <c r="T14" s="204"/>
      <c r="U14" s="250">
        <f t="shared" si="0"/>
        <v>0</v>
      </c>
      <c r="V14" s="185" t="e">
        <f>(H14+I14+P14+#REF!)*T14</f>
        <v>#REF!</v>
      </c>
      <c r="W14" s="185" t="e">
        <f>(#REF!+#REF!+#REF!)*T14</f>
        <v>#REF!</v>
      </c>
      <c r="X14" s="185" t="e">
        <f>(#REF!+#REF!+#REF!)*T14</f>
        <v>#REF!</v>
      </c>
      <c r="Y14" s="185" t="e">
        <f>(#REF!+#REF!+#REF!)*T14</f>
        <v>#REF!</v>
      </c>
      <c r="Z14" s="185" t="e">
        <f>(#REF!+#REF!+#REF!)*T14</f>
        <v>#REF!</v>
      </c>
      <c r="AA14" s="185" t="e">
        <f>#REF!*T14</f>
        <v>#REF!</v>
      </c>
      <c r="AB14" s="260"/>
    </row>
    <row r="15" spans="1:28" s="9" customFormat="1" ht="14.4" x14ac:dyDescent="0.25">
      <c r="A15" s="209"/>
      <c r="B15" s="209"/>
      <c r="C15" s="209"/>
      <c r="D15" s="209"/>
      <c r="E15" s="209"/>
      <c r="F15" s="209"/>
      <c r="G15" s="202"/>
      <c r="H15" s="203"/>
      <c r="I15" s="203"/>
      <c r="J15" s="203"/>
      <c r="K15" s="203" t="s">
        <v>281</v>
      </c>
      <c r="L15" s="203" t="s">
        <v>281</v>
      </c>
      <c r="M15" s="203" t="s">
        <v>281</v>
      </c>
      <c r="N15" s="203" t="s">
        <v>281</v>
      </c>
      <c r="O15" s="203"/>
      <c r="P15" s="203"/>
      <c r="Q15" s="203"/>
      <c r="R15" s="254"/>
      <c r="S15" s="256"/>
      <c r="T15" s="204"/>
      <c r="U15" s="250">
        <f t="shared" si="0"/>
        <v>0</v>
      </c>
      <c r="V15" s="185" t="e">
        <f>(H15+I15+P15+#REF!)*T15</f>
        <v>#REF!</v>
      </c>
      <c r="W15" s="185" t="e">
        <f>(#REF!+#REF!+#REF!)*T15</f>
        <v>#REF!</v>
      </c>
      <c r="X15" s="185" t="e">
        <f>(#REF!+#REF!+#REF!)*T15</f>
        <v>#REF!</v>
      </c>
      <c r="Y15" s="185" t="e">
        <f>(#REF!+#REF!+#REF!)*T15</f>
        <v>#REF!</v>
      </c>
      <c r="Z15" s="185" t="e">
        <f>(#REF!+#REF!+#REF!)*T15</f>
        <v>#REF!</v>
      </c>
      <c r="AA15" s="185" t="e">
        <f>#REF!*T15</f>
        <v>#REF!</v>
      </c>
      <c r="AB15" s="260"/>
    </row>
    <row r="16" spans="1:28" s="9" customFormat="1" ht="14.4" x14ac:dyDescent="0.25">
      <c r="A16" s="209"/>
      <c r="B16" s="209"/>
      <c r="C16" s="209"/>
      <c r="D16" s="209"/>
      <c r="E16" s="209"/>
      <c r="F16" s="209"/>
      <c r="G16" s="202"/>
      <c r="H16" s="203"/>
      <c r="I16" s="203"/>
      <c r="J16" s="203"/>
      <c r="K16" s="203" t="s">
        <v>281</v>
      </c>
      <c r="L16" s="203" t="s">
        <v>281</v>
      </c>
      <c r="M16" s="203" t="s">
        <v>281</v>
      </c>
      <c r="N16" s="203" t="s">
        <v>281</v>
      </c>
      <c r="O16" s="203"/>
      <c r="P16" s="203"/>
      <c r="Q16" s="203"/>
      <c r="R16" s="254"/>
      <c r="S16" s="256"/>
      <c r="T16" s="204"/>
      <c r="U16" s="250">
        <f t="shared" si="0"/>
        <v>0</v>
      </c>
      <c r="V16" s="185" t="e">
        <f>(H16+I16+P16+#REF!)*T16</f>
        <v>#REF!</v>
      </c>
      <c r="W16" s="185" t="e">
        <f>(#REF!+#REF!+#REF!)*T16</f>
        <v>#REF!</v>
      </c>
      <c r="X16" s="185" t="e">
        <f>(#REF!+#REF!+#REF!)*T16</f>
        <v>#REF!</v>
      </c>
      <c r="Y16" s="185" t="e">
        <f>(#REF!+#REF!+#REF!)*T16</f>
        <v>#REF!</v>
      </c>
      <c r="Z16" s="185" t="e">
        <f>(#REF!+#REF!+#REF!)*T16</f>
        <v>#REF!</v>
      </c>
      <c r="AA16" s="185" t="e">
        <f>#REF!*T16</f>
        <v>#REF!</v>
      </c>
      <c r="AB16" s="260"/>
    </row>
    <row r="17" spans="1:28" s="8" customFormat="1" ht="14.4" x14ac:dyDescent="0.25">
      <c r="A17" s="209"/>
      <c r="B17" s="211"/>
      <c r="C17" s="209"/>
      <c r="D17" s="209"/>
      <c r="E17" s="209"/>
      <c r="F17" s="209"/>
      <c r="G17" s="202"/>
      <c r="H17" s="203"/>
      <c r="I17" s="203"/>
      <c r="J17" s="203"/>
      <c r="K17" s="203" t="s">
        <v>281</v>
      </c>
      <c r="L17" s="203" t="s">
        <v>281</v>
      </c>
      <c r="M17" s="203" t="s">
        <v>281</v>
      </c>
      <c r="N17" s="203" t="s">
        <v>281</v>
      </c>
      <c r="O17" s="203"/>
      <c r="P17" s="203"/>
      <c r="Q17" s="203"/>
      <c r="R17" s="254"/>
      <c r="S17" s="256"/>
      <c r="T17" s="204"/>
      <c r="U17" s="250">
        <f t="shared" si="0"/>
        <v>0</v>
      </c>
      <c r="V17" s="185" t="e">
        <f>(H17+I17+P17+#REF!)*T17</f>
        <v>#REF!</v>
      </c>
      <c r="W17" s="185" t="e">
        <f>(#REF!+#REF!+#REF!)*T17</f>
        <v>#REF!</v>
      </c>
      <c r="X17" s="185" t="e">
        <f>(#REF!+#REF!+#REF!)*T17</f>
        <v>#REF!</v>
      </c>
      <c r="Y17" s="185" t="e">
        <f>(#REF!+#REF!+#REF!)*T17</f>
        <v>#REF!</v>
      </c>
      <c r="Z17" s="185" t="e">
        <f>(#REF!+#REF!+#REF!)*T17</f>
        <v>#REF!</v>
      </c>
      <c r="AA17" s="185" t="e">
        <f>#REF!*T17</f>
        <v>#REF!</v>
      </c>
      <c r="AB17" s="260"/>
    </row>
    <row r="18" spans="1:28" s="8" customFormat="1" ht="14.4" x14ac:dyDescent="0.25">
      <c r="A18" s="209"/>
      <c r="B18" s="211"/>
      <c r="C18" s="209"/>
      <c r="D18" s="209"/>
      <c r="E18" s="209"/>
      <c r="F18" s="209"/>
      <c r="G18" s="202"/>
      <c r="H18" s="203"/>
      <c r="I18" s="203"/>
      <c r="J18" s="203"/>
      <c r="K18" s="203" t="s">
        <v>281</v>
      </c>
      <c r="L18" s="203" t="s">
        <v>281</v>
      </c>
      <c r="M18" s="203" t="s">
        <v>281</v>
      </c>
      <c r="N18" s="203" t="s">
        <v>281</v>
      </c>
      <c r="O18" s="203"/>
      <c r="P18" s="203"/>
      <c r="Q18" s="203"/>
      <c r="R18" s="254"/>
      <c r="S18" s="255"/>
      <c r="T18" s="204"/>
      <c r="U18" s="250">
        <f t="shared" si="0"/>
        <v>0</v>
      </c>
      <c r="V18" s="185" t="e">
        <f>(H18+I18+P18+#REF!)*T18</f>
        <v>#REF!</v>
      </c>
      <c r="W18" s="185" t="e">
        <f>(#REF!+#REF!+#REF!)*T18</f>
        <v>#REF!</v>
      </c>
      <c r="X18" s="185" t="e">
        <f>(#REF!+#REF!+#REF!)*T18</f>
        <v>#REF!</v>
      </c>
      <c r="Y18" s="185" t="e">
        <f>(#REF!+#REF!+#REF!)*T18</f>
        <v>#REF!</v>
      </c>
      <c r="Z18" s="185" t="e">
        <f>(#REF!+#REF!+#REF!)*T18</f>
        <v>#REF!</v>
      </c>
      <c r="AA18" s="185" t="e">
        <f>#REF!*T18</f>
        <v>#REF!</v>
      </c>
      <c r="AB18" s="260"/>
    </row>
    <row r="19" spans="1:28" s="8" customFormat="1" ht="14.4" x14ac:dyDescent="0.25">
      <c r="A19" s="209"/>
      <c r="B19" s="211"/>
      <c r="C19" s="209"/>
      <c r="D19" s="209"/>
      <c r="E19" s="209"/>
      <c r="F19" s="209"/>
      <c r="G19" s="202"/>
      <c r="H19" s="203"/>
      <c r="I19" s="203"/>
      <c r="J19" s="203"/>
      <c r="K19" s="203"/>
      <c r="L19" s="203" t="s">
        <v>281</v>
      </c>
      <c r="M19" s="203" t="s">
        <v>281</v>
      </c>
      <c r="N19" s="203" t="s">
        <v>281</v>
      </c>
      <c r="O19" s="203"/>
      <c r="P19" s="203"/>
      <c r="Q19" s="203"/>
      <c r="R19" s="254"/>
      <c r="S19" s="255"/>
      <c r="T19" s="204"/>
      <c r="U19" s="250">
        <f t="shared" si="0"/>
        <v>0</v>
      </c>
      <c r="V19" s="185" t="e">
        <f>(H19+I19+P19+#REF!)*T19</f>
        <v>#REF!</v>
      </c>
      <c r="W19" s="185" t="e">
        <f>(#REF!+#REF!+#REF!)*T19</f>
        <v>#REF!</v>
      </c>
      <c r="X19" s="185" t="e">
        <f>(#REF!+#REF!+#REF!)*T19</f>
        <v>#REF!</v>
      </c>
      <c r="Y19" s="185" t="e">
        <f>(#REF!+#REF!+#REF!)*T19</f>
        <v>#REF!</v>
      </c>
      <c r="Z19" s="185" t="e">
        <f>(#REF!+#REF!+#REF!)*T19</f>
        <v>#REF!</v>
      </c>
      <c r="AA19" s="185" t="e">
        <f>#REF!*T19</f>
        <v>#REF!</v>
      </c>
      <c r="AB19" s="260"/>
    </row>
    <row r="20" spans="1:28" s="8" customFormat="1" ht="14.4" x14ac:dyDescent="0.25">
      <c r="A20" s="209"/>
      <c r="B20" s="211"/>
      <c r="C20" s="209"/>
      <c r="D20" s="209"/>
      <c r="E20" s="209"/>
      <c r="F20" s="209"/>
      <c r="G20" s="202"/>
      <c r="H20" s="203"/>
      <c r="I20" s="203"/>
      <c r="J20" s="203"/>
      <c r="K20" s="203"/>
      <c r="L20" s="203" t="s">
        <v>281</v>
      </c>
      <c r="M20" s="203" t="s">
        <v>281</v>
      </c>
      <c r="N20" s="203" t="s">
        <v>281</v>
      </c>
      <c r="O20" s="203"/>
      <c r="P20" s="203"/>
      <c r="Q20" s="203"/>
      <c r="R20" s="254"/>
      <c r="S20" s="255"/>
      <c r="T20" s="204"/>
      <c r="U20" s="250">
        <f t="shared" si="0"/>
        <v>0</v>
      </c>
      <c r="V20" s="185" t="e">
        <f>(H20+I20+P20+#REF!)*T20</f>
        <v>#REF!</v>
      </c>
      <c r="W20" s="185" t="e">
        <f>(#REF!+#REF!+#REF!)*T20</f>
        <v>#REF!</v>
      </c>
      <c r="X20" s="185" t="e">
        <f>(#REF!+#REF!+#REF!)*T20</f>
        <v>#REF!</v>
      </c>
      <c r="Y20" s="185" t="e">
        <f>(#REF!+#REF!+#REF!)*T20</f>
        <v>#REF!</v>
      </c>
      <c r="Z20" s="185" t="e">
        <f>(#REF!+#REF!+#REF!)*T20</f>
        <v>#REF!</v>
      </c>
      <c r="AA20" s="185" t="e">
        <f>#REF!*T20</f>
        <v>#REF!</v>
      </c>
      <c r="AB20" s="260"/>
    </row>
    <row r="21" spans="1:28" s="8" customFormat="1" ht="14.4" x14ac:dyDescent="0.25">
      <c r="A21" s="209"/>
      <c r="B21" s="211"/>
      <c r="C21" s="209"/>
      <c r="D21" s="209"/>
      <c r="E21" s="209"/>
      <c r="F21" s="209"/>
      <c r="G21" s="202"/>
      <c r="H21" s="203"/>
      <c r="I21" s="203"/>
      <c r="J21" s="203"/>
      <c r="K21" s="203"/>
      <c r="L21" s="203"/>
      <c r="M21" s="203" t="s">
        <v>281</v>
      </c>
      <c r="N21" s="203" t="s">
        <v>281</v>
      </c>
      <c r="O21" s="203"/>
      <c r="P21" s="203"/>
      <c r="Q21" s="203"/>
      <c r="R21" s="254"/>
      <c r="S21" s="255"/>
      <c r="T21" s="204"/>
      <c r="U21" s="250">
        <f t="shared" si="0"/>
        <v>0</v>
      </c>
      <c r="V21" s="185" t="e">
        <f>(H21+I21+P21+#REF!)*T21</f>
        <v>#REF!</v>
      </c>
      <c r="W21" s="185" t="e">
        <f>(#REF!+#REF!+#REF!)*T21</f>
        <v>#REF!</v>
      </c>
      <c r="X21" s="185" t="e">
        <f>(#REF!+#REF!+#REF!)*T21</f>
        <v>#REF!</v>
      </c>
      <c r="Y21" s="185" t="e">
        <f>(#REF!+#REF!+#REF!)*T21</f>
        <v>#REF!</v>
      </c>
      <c r="Z21" s="185" t="e">
        <f>(#REF!+#REF!+#REF!)*T21</f>
        <v>#REF!</v>
      </c>
      <c r="AA21" s="185" t="e">
        <f>#REF!*T21</f>
        <v>#REF!</v>
      </c>
      <c r="AB21" s="260"/>
    </row>
    <row r="22" spans="1:28" s="9" customFormat="1" ht="14.4" x14ac:dyDescent="0.25">
      <c r="A22" s="209"/>
      <c r="B22" s="211"/>
      <c r="C22" s="209"/>
      <c r="D22" s="209"/>
      <c r="E22" s="209"/>
      <c r="F22" s="209"/>
      <c r="G22" s="202"/>
      <c r="H22" s="203"/>
      <c r="I22" s="203"/>
      <c r="J22" s="203"/>
      <c r="K22" s="203"/>
      <c r="L22" s="203"/>
      <c r="M22" s="203" t="s">
        <v>281</v>
      </c>
      <c r="N22" s="203" t="s">
        <v>281</v>
      </c>
      <c r="O22" s="203"/>
      <c r="P22" s="203"/>
      <c r="Q22" s="203"/>
      <c r="R22" s="254"/>
      <c r="S22" s="255"/>
      <c r="T22" s="204"/>
      <c r="U22" s="250">
        <f t="shared" si="0"/>
        <v>0</v>
      </c>
      <c r="V22" s="185" t="e">
        <f>(H22+I22+P22+#REF!)*T22</f>
        <v>#REF!</v>
      </c>
      <c r="W22" s="185" t="e">
        <f>(#REF!+#REF!+#REF!)*T22</f>
        <v>#REF!</v>
      </c>
      <c r="X22" s="185" t="e">
        <f>(#REF!+#REF!+#REF!)*T22</f>
        <v>#REF!</v>
      </c>
      <c r="Y22" s="185" t="e">
        <f>(#REF!+#REF!+#REF!)*T22</f>
        <v>#REF!</v>
      </c>
      <c r="Z22" s="185" t="e">
        <f>(#REF!+#REF!+#REF!)*T22</f>
        <v>#REF!</v>
      </c>
      <c r="AA22" s="185" t="e">
        <f>#REF!*T22</f>
        <v>#REF!</v>
      </c>
      <c r="AB22" s="260"/>
    </row>
    <row r="23" spans="1:28" s="9" customFormat="1" ht="14.4" x14ac:dyDescent="0.25">
      <c r="A23" s="209"/>
      <c r="B23" s="211"/>
      <c r="C23" s="209"/>
      <c r="D23" s="209"/>
      <c r="E23" s="209"/>
      <c r="F23" s="209"/>
      <c r="G23" s="202"/>
      <c r="H23" s="203"/>
      <c r="I23" s="203"/>
      <c r="J23" s="203"/>
      <c r="K23" s="203" t="s">
        <v>281</v>
      </c>
      <c r="L23" s="203" t="s">
        <v>281</v>
      </c>
      <c r="M23" s="203" t="s">
        <v>281</v>
      </c>
      <c r="N23" s="203" t="s">
        <v>281</v>
      </c>
      <c r="O23" s="203"/>
      <c r="P23" s="203"/>
      <c r="Q23" s="203"/>
      <c r="R23" s="254"/>
      <c r="S23" s="255"/>
      <c r="T23" s="204"/>
      <c r="U23" s="250">
        <f t="shared" si="0"/>
        <v>0</v>
      </c>
      <c r="V23" s="185" t="e">
        <f>(H23+I23+P23+#REF!)*T23</f>
        <v>#REF!</v>
      </c>
      <c r="W23" s="185" t="e">
        <f>(#REF!+#REF!+#REF!)*T23</f>
        <v>#REF!</v>
      </c>
      <c r="X23" s="185" t="e">
        <f>(#REF!+#REF!+#REF!)*T23</f>
        <v>#REF!</v>
      </c>
      <c r="Y23" s="185" t="e">
        <f>(#REF!+#REF!+#REF!)*T23</f>
        <v>#REF!</v>
      </c>
      <c r="Z23" s="185" t="e">
        <f>(#REF!+#REF!+#REF!)*T23</f>
        <v>#REF!</v>
      </c>
      <c r="AA23" s="185" t="e">
        <f>#REF!*T23</f>
        <v>#REF!</v>
      </c>
      <c r="AB23" s="260"/>
    </row>
    <row r="24" spans="1:28" s="8" customFormat="1" ht="14.4" x14ac:dyDescent="0.25">
      <c r="A24" s="209"/>
      <c r="B24" s="211"/>
      <c r="C24" s="209"/>
      <c r="D24" s="209"/>
      <c r="E24" s="209"/>
      <c r="F24" s="209"/>
      <c r="G24" s="202" t="s">
        <v>250</v>
      </c>
      <c r="H24" s="203" t="s">
        <v>281</v>
      </c>
      <c r="I24" s="203" t="s">
        <v>281</v>
      </c>
      <c r="J24" s="203" t="s">
        <v>281</v>
      </c>
      <c r="K24" s="203" t="s">
        <v>281</v>
      </c>
      <c r="L24" s="203" t="s">
        <v>281</v>
      </c>
      <c r="M24" s="203" t="s">
        <v>281</v>
      </c>
      <c r="N24" s="203" t="s">
        <v>281</v>
      </c>
      <c r="O24" s="203" t="s">
        <v>281</v>
      </c>
      <c r="P24" s="203" t="s">
        <v>281</v>
      </c>
      <c r="Q24" s="203" t="s">
        <v>281</v>
      </c>
      <c r="R24" s="254"/>
      <c r="S24" s="255"/>
      <c r="T24" s="204"/>
      <c r="U24" s="250">
        <f t="shared" si="0"/>
        <v>0</v>
      </c>
      <c r="V24" s="185" t="e">
        <f>(H24+I24+P24+#REF!)*T24</f>
        <v>#VALUE!</v>
      </c>
      <c r="W24" s="185" t="e">
        <f>(#REF!+#REF!+#REF!)*T24</f>
        <v>#REF!</v>
      </c>
      <c r="X24" s="185" t="e">
        <f>(#REF!+#REF!+#REF!)*T24</f>
        <v>#REF!</v>
      </c>
      <c r="Y24" s="185" t="e">
        <f>(#REF!+#REF!+#REF!)*T24</f>
        <v>#REF!</v>
      </c>
      <c r="Z24" s="185" t="e">
        <f>(#REF!+#REF!+#REF!)*T24</f>
        <v>#REF!</v>
      </c>
      <c r="AA24" s="185" t="e">
        <f>#REF!*T24</f>
        <v>#REF!</v>
      </c>
      <c r="AB24" s="260"/>
    </row>
    <row r="25" spans="1:28" s="8" customFormat="1" ht="14.4" x14ac:dyDescent="0.25">
      <c r="A25" s="209"/>
      <c r="B25" s="211"/>
      <c r="C25" s="209"/>
      <c r="D25" s="209"/>
      <c r="E25" s="209"/>
      <c r="F25" s="209"/>
      <c r="G25" s="202" t="s">
        <v>250</v>
      </c>
      <c r="H25" s="203" t="s">
        <v>281</v>
      </c>
      <c r="I25" s="203" t="s">
        <v>281</v>
      </c>
      <c r="J25" s="203" t="s">
        <v>281</v>
      </c>
      <c r="K25" s="203" t="s">
        <v>281</v>
      </c>
      <c r="L25" s="203" t="s">
        <v>281</v>
      </c>
      <c r="M25" s="203" t="s">
        <v>281</v>
      </c>
      <c r="N25" s="203" t="s">
        <v>281</v>
      </c>
      <c r="O25" s="203" t="s">
        <v>281</v>
      </c>
      <c r="P25" s="203" t="s">
        <v>281</v>
      </c>
      <c r="Q25" s="203" t="s">
        <v>281</v>
      </c>
      <c r="R25" s="254"/>
      <c r="S25" s="255"/>
      <c r="T25" s="204"/>
      <c r="U25" s="250">
        <f t="shared" si="0"/>
        <v>0</v>
      </c>
      <c r="V25" s="185" t="e">
        <f>(H25+I25+P25+#REF!)*T25</f>
        <v>#VALUE!</v>
      </c>
      <c r="W25" s="185" t="e">
        <f>(#REF!+#REF!+#REF!)*T25</f>
        <v>#REF!</v>
      </c>
      <c r="X25" s="185" t="e">
        <f>(#REF!+#REF!+#REF!)*T25</f>
        <v>#REF!</v>
      </c>
      <c r="Y25" s="185" t="e">
        <f>(#REF!+#REF!+#REF!)*T25</f>
        <v>#REF!</v>
      </c>
      <c r="Z25" s="185" t="e">
        <f>(#REF!+#REF!+#REF!)*T25</f>
        <v>#REF!</v>
      </c>
      <c r="AA25" s="185" t="e">
        <f>#REF!*T25</f>
        <v>#REF!</v>
      </c>
      <c r="AB25" s="260"/>
    </row>
    <row r="26" spans="1:28" s="8" customFormat="1" ht="14.4" x14ac:dyDescent="0.25">
      <c r="A26" s="209"/>
      <c r="B26" s="211"/>
      <c r="C26" s="209"/>
      <c r="D26" s="209"/>
      <c r="E26" s="209"/>
      <c r="F26" s="209"/>
      <c r="G26" s="202" t="s">
        <v>250</v>
      </c>
      <c r="H26" s="203" t="s">
        <v>281</v>
      </c>
      <c r="I26" s="203" t="s">
        <v>281</v>
      </c>
      <c r="J26" s="203" t="s">
        <v>281</v>
      </c>
      <c r="K26" s="203" t="s">
        <v>281</v>
      </c>
      <c r="L26" s="203" t="s">
        <v>281</v>
      </c>
      <c r="M26" s="203" t="s">
        <v>281</v>
      </c>
      <c r="N26" s="203" t="s">
        <v>281</v>
      </c>
      <c r="O26" s="203" t="s">
        <v>281</v>
      </c>
      <c r="P26" s="203"/>
      <c r="Q26" s="203"/>
      <c r="R26" s="254"/>
      <c r="S26" s="255"/>
      <c r="T26" s="204"/>
      <c r="U26" s="250">
        <f t="shared" si="0"/>
        <v>0</v>
      </c>
      <c r="V26" s="185" t="e">
        <f>(H26+I26+P26+#REF!)*T26</f>
        <v>#VALUE!</v>
      </c>
      <c r="W26" s="185" t="e">
        <f>(#REF!+#REF!+#REF!)*T26</f>
        <v>#REF!</v>
      </c>
      <c r="X26" s="185" t="e">
        <f>(#REF!+#REF!+#REF!)*T26</f>
        <v>#REF!</v>
      </c>
      <c r="Y26" s="185" t="e">
        <f>(#REF!+#REF!+#REF!)*T26</f>
        <v>#REF!</v>
      </c>
      <c r="Z26" s="185" t="e">
        <f>(#REF!+#REF!+#REF!)*T26</f>
        <v>#REF!</v>
      </c>
      <c r="AA26" s="185" t="e">
        <f>#REF!*T26</f>
        <v>#REF!</v>
      </c>
      <c r="AB26" s="260"/>
    </row>
    <row r="27" spans="1:28" s="8" customFormat="1" ht="14.4" x14ac:dyDescent="0.25">
      <c r="A27" s="209"/>
      <c r="B27" s="209"/>
      <c r="C27" s="209"/>
      <c r="D27" s="209"/>
      <c r="E27" s="209"/>
      <c r="F27" s="209"/>
      <c r="G27" s="202" t="s">
        <v>252</v>
      </c>
      <c r="H27" s="203"/>
      <c r="I27" s="203" t="s">
        <v>281</v>
      </c>
      <c r="J27" s="203" t="s">
        <v>281</v>
      </c>
      <c r="K27" s="203" t="s">
        <v>281</v>
      </c>
      <c r="L27" s="203" t="s">
        <v>281</v>
      </c>
      <c r="M27" s="203" t="s">
        <v>281</v>
      </c>
      <c r="N27" s="203" t="s">
        <v>281</v>
      </c>
      <c r="O27" s="203" t="s">
        <v>281</v>
      </c>
      <c r="P27" s="203" t="s">
        <v>281</v>
      </c>
      <c r="Q27" s="203" t="s">
        <v>281</v>
      </c>
      <c r="R27" s="254"/>
      <c r="S27" s="255"/>
      <c r="T27" s="204"/>
      <c r="U27" s="250">
        <f t="shared" si="0"/>
        <v>0</v>
      </c>
      <c r="V27" s="185" t="e">
        <f>(H27+I27+P27+#REF!)*T27</f>
        <v>#VALUE!</v>
      </c>
      <c r="W27" s="185" t="e">
        <f>(#REF!+#REF!+#REF!)*T27</f>
        <v>#REF!</v>
      </c>
      <c r="X27" s="185" t="e">
        <f>(#REF!+#REF!+#REF!)*T27</f>
        <v>#REF!</v>
      </c>
      <c r="Y27" s="185" t="e">
        <f>(#REF!+#REF!+#REF!)*T27</f>
        <v>#REF!</v>
      </c>
      <c r="Z27" s="185" t="e">
        <f>(#REF!+#REF!+#REF!)*T27</f>
        <v>#REF!</v>
      </c>
      <c r="AA27" s="185" t="e">
        <f>#REF!*T27</f>
        <v>#REF!</v>
      </c>
      <c r="AB27" s="260"/>
    </row>
    <row r="28" spans="1:28" s="8" customFormat="1" x14ac:dyDescent="0.25">
      <c r="A28" s="209"/>
      <c r="B28" s="211"/>
      <c r="C28" s="209"/>
      <c r="D28" s="209"/>
      <c r="E28" s="209"/>
      <c r="F28" s="209"/>
      <c r="G28" s="202"/>
      <c r="H28" s="203" t="s">
        <v>281</v>
      </c>
      <c r="I28" s="203" t="s">
        <v>281</v>
      </c>
      <c r="J28" s="203" t="s">
        <v>281</v>
      </c>
      <c r="K28" s="203" t="s">
        <v>281</v>
      </c>
      <c r="L28" s="203" t="s">
        <v>281</v>
      </c>
      <c r="M28" s="203" t="s">
        <v>281</v>
      </c>
      <c r="N28" s="203" t="s">
        <v>281</v>
      </c>
      <c r="O28" s="203" t="s">
        <v>281</v>
      </c>
      <c r="P28" s="203" t="s">
        <v>281</v>
      </c>
      <c r="Q28" s="203" t="s">
        <v>281</v>
      </c>
      <c r="R28" s="254"/>
      <c r="S28" s="203"/>
      <c r="T28" s="204"/>
      <c r="U28" s="250">
        <f t="shared" si="0"/>
        <v>0</v>
      </c>
      <c r="V28" s="185" t="e">
        <f>(H28+I28+P28+#REF!)*T28</f>
        <v>#VALUE!</v>
      </c>
      <c r="W28" s="185" t="e">
        <f>(#REF!+#REF!+#REF!)*T28</f>
        <v>#REF!</v>
      </c>
      <c r="X28" s="185" t="e">
        <f>(#REF!+#REF!+#REF!)*T28</f>
        <v>#REF!</v>
      </c>
      <c r="Y28" s="185" t="e">
        <f>(#REF!+#REF!+#REF!)*T28</f>
        <v>#REF!</v>
      </c>
      <c r="Z28" s="185" t="e">
        <f>(#REF!+#REF!+#REF!)*T28</f>
        <v>#REF!</v>
      </c>
      <c r="AA28" s="185" t="e">
        <f>#REF!*T28</f>
        <v>#REF!</v>
      </c>
      <c r="AB28" s="260"/>
    </row>
    <row r="29" spans="1:28" s="8" customFormat="1" x14ac:dyDescent="0.25">
      <c r="A29" s="209"/>
      <c r="B29" s="213"/>
      <c r="C29" s="209"/>
      <c r="D29" s="209"/>
      <c r="E29" s="209"/>
      <c r="F29" s="209"/>
      <c r="G29" s="202"/>
      <c r="H29" s="203" t="s">
        <v>281</v>
      </c>
      <c r="I29" s="203" t="s">
        <v>281</v>
      </c>
      <c r="J29" s="203" t="s">
        <v>281</v>
      </c>
      <c r="K29" s="203" t="s">
        <v>281</v>
      </c>
      <c r="L29" s="203" t="s">
        <v>281</v>
      </c>
      <c r="M29" s="203" t="s">
        <v>281</v>
      </c>
      <c r="N29" s="203" t="s">
        <v>281</v>
      </c>
      <c r="O29" s="203" t="s">
        <v>281</v>
      </c>
      <c r="P29" s="203" t="s">
        <v>281</v>
      </c>
      <c r="Q29" s="203" t="s">
        <v>281</v>
      </c>
      <c r="R29" s="254"/>
      <c r="S29" s="203"/>
      <c r="T29" s="204"/>
      <c r="U29" s="250">
        <f t="shared" si="0"/>
        <v>0</v>
      </c>
      <c r="V29" s="185" t="e">
        <f>(H29+I29+P29+#REF!)*T29</f>
        <v>#VALUE!</v>
      </c>
      <c r="W29" s="185" t="e">
        <f>(#REF!+#REF!+#REF!)*T29</f>
        <v>#REF!</v>
      </c>
      <c r="X29" s="185" t="e">
        <f>(#REF!+#REF!+#REF!)*T29</f>
        <v>#REF!</v>
      </c>
      <c r="Y29" s="185" t="e">
        <f>(#REF!+#REF!+#REF!)*T29</f>
        <v>#REF!</v>
      </c>
      <c r="Z29" s="185" t="e">
        <f>(#REF!+#REF!+#REF!)*T29</f>
        <v>#REF!</v>
      </c>
      <c r="AA29" s="185" t="e">
        <f>#REF!*T29</f>
        <v>#REF!</v>
      </c>
      <c r="AB29" s="260"/>
    </row>
    <row r="30" spans="1:28" s="9" customFormat="1" x14ac:dyDescent="0.25">
      <c r="A30" s="209"/>
      <c r="B30" s="209"/>
      <c r="C30" s="209"/>
      <c r="D30" s="209"/>
      <c r="E30" s="209"/>
      <c r="F30" s="209"/>
      <c r="G30" s="202"/>
      <c r="H30" s="203"/>
      <c r="I30" s="203"/>
      <c r="J30" s="203" t="s">
        <v>281</v>
      </c>
      <c r="K30" s="203"/>
      <c r="L30" s="203"/>
      <c r="M30" s="203"/>
      <c r="N30" s="203" t="s">
        <v>281</v>
      </c>
      <c r="O30" s="203"/>
      <c r="P30" s="203"/>
      <c r="Q30" s="203"/>
      <c r="R30" s="254"/>
      <c r="S30" s="203"/>
      <c r="T30" s="204"/>
      <c r="U30" s="250">
        <f t="shared" si="0"/>
        <v>0</v>
      </c>
      <c r="V30" s="185" t="e">
        <f>(H30+I30+P30+#REF!)*T30</f>
        <v>#REF!</v>
      </c>
      <c r="W30" s="185" t="e">
        <f>(#REF!+#REF!+#REF!)*T30</f>
        <v>#REF!</v>
      </c>
      <c r="X30" s="185" t="e">
        <f>(#REF!+#REF!+#REF!)*T30</f>
        <v>#REF!</v>
      </c>
      <c r="Y30" s="185" t="e">
        <f>(#REF!+#REF!+#REF!)*T30</f>
        <v>#REF!</v>
      </c>
      <c r="Z30" s="185" t="e">
        <f>(#REF!+#REF!+#REF!)*T30</f>
        <v>#REF!</v>
      </c>
      <c r="AA30" s="185" t="e">
        <f>#REF!*T30</f>
        <v>#REF!</v>
      </c>
      <c r="AB30" s="260"/>
    </row>
    <row r="31" spans="1:28" s="8" customFormat="1" x14ac:dyDescent="0.25">
      <c r="A31" s="209"/>
      <c r="B31" s="211"/>
      <c r="C31" s="209"/>
      <c r="D31" s="209"/>
      <c r="E31" s="209"/>
      <c r="F31" s="209"/>
      <c r="G31" s="202"/>
      <c r="H31" s="203" t="s">
        <v>281</v>
      </c>
      <c r="I31" s="203" t="s">
        <v>281</v>
      </c>
      <c r="J31" s="203" t="s">
        <v>281</v>
      </c>
      <c r="K31" s="203" t="s">
        <v>281</v>
      </c>
      <c r="L31" s="203" t="s">
        <v>281</v>
      </c>
      <c r="M31" s="203" t="s">
        <v>281</v>
      </c>
      <c r="N31" s="203" t="s">
        <v>281</v>
      </c>
      <c r="O31" s="203" t="s">
        <v>281</v>
      </c>
      <c r="P31" s="203" t="s">
        <v>281</v>
      </c>
      <c r="Q31" s="203" t="s">
        <v>281</v>
      </c>
      <c r="R31" s="254"/>
      <c r="S31" s="203"/>
      <c r="T31" s="204"/>
      <c r="U31" s="250">
        <f t="shared" si="0"/>
        <v>0</v>
      </c>
      <c r="V31" s="185" t="e">
        <f>(H31+I31+P31+#REF!)*T31</f>
        <v>#VALUE!</v>
      </c>
      <c r="W31" s="185" t="e">
        <f>(#REF!+#REF!+#REF!)*T31</f>
        <v>#REF!</v>
      </c>
      <c r="X31" s="185" t="e">
        <f>(#REF!+#REF!+#REF!)*T31</f>
        <v>#REF!</v>
      </c>
      <c r="Y31" s="185" t="e">
        <f>(#REF!+#REF!+#REF!)*T31</f>
        <v>#REF!</v>
      </c>
      <c r="Z31" s="185" t="e">
        <f>(#REF!+#REF!+#REF!)*T31</f>
        <v>#REF!</v>
      </c>
      <c r="AA31" s="185" t="e">
        <f>#REF!*T31</f>
        <v>#REF!</v>
      </c>
      <c r="AB31" s="260"/>
    </row>
    <row r="32" spans="1:28" s="9" customFormat="1" hidden="1" x14ac:dyDescent="0.25">
      <c r="A32" s="209"/>
      <c r="B32" s="209"/>
      <c r="C32" s="209"/>
      <c r="D32" s="209"/>
      <c r="E32" s="209"/>
      <c r="F32" s="209"/>
      <c r="G32" s="202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54">
        <f t="shared" ref="R32:R63" si="1">SUM(H32:Q32)</f>
        <v>0</v>
      </c>
      <c r="S32" s="203"/>
      <c r="T32" s="204"/>
      <c r="U32" s="250">
        <f t="shared" si="0"/>
        <v>0</v>
      </c>
      <c r="V32" s="185" t="e">
        <f>(H32+I32+P32+#REF!)*T32</f>
        <v>#REF!</v>
      </c>
      <c r="W32" s="185" t="e">
        <f>(#REF!+#REF!+#REF!)*T32</f>
        <v>#REF!</v>
      </c>
      <c r="X32" s="185" t="e">
        <f>(#REF!+#REF!+#REF!)*T32</f>
        <v>#REF!</v>
      </c>
      <c r="Y32" s="185" t="e">
        <f>(#REF!+#REF!+#REF!)*T32</f>
        <v>#REF!</v>
      </c>
      <c r="Z32" s="185" t="e">
        <f>(#REF!+#REF!+#REF!)*T32</f>
        <v>#REF!</v>
      </c>
      <c r="AA32" s="185" t="e">
        <f>#REF!*T32</f>
        <v>#REF!</v>
      </c>
      <c r="AB32" s="260"/>
    </row>
    <row r="33" spans="1:28" s="9" customFormat="1" hidden="1" x14ac:dyDescent="0.25">
      <c r="A33" s="209"/>
      <c r="B33" s="209"/>
      <c r="C33" s="209"/>
      <c r="D33" s="209"/>
      <c r="E33" s="209"/>
      <c r="F33" s="209"/>
      <c r="G33" s="202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54">
        <f t="shared" si="1"/>
        <v>0</v>
      </c>
      <c r="S33" s="203"/>
      <c r="T33" s="204"/>
      <c r="U33" s="250">
        <f t="shared" si="0"/>
        <v>0</v>
      </c>
      <c r="V33" s="185" t="e">
        <f>(H33+I33+P33+#REF!)*T33</f>
        <v>#REF!</v>
      </c>
      <c r="W33" s="185" t="e">
        <f>(#REF!+#REF!+#REF!)*T33</f>
        <v>#REF!</v>
      </c>
      <c r="X33" s="185" t="e">
        <f>(#REF!+#REF!+#REF!)*T33</f>
        <v>#REF!</v>
      </c>
      <c r="Y33" s="185" t="e">
        <f>(#REF!+#REF!+#REF!)*T33</f>
        <v>#REF!</v>
      </c>
      <c r="Z33" s="185" t="e">
        <f>(#REF!+#REF!+#REF!)*T33</f>
        <v>#REF!</v>
      </c>
      <c r="AA33" s="185" t="e">
        <f>#REF!*T33</f>
        <v>#REF!</v>
      </c>
      <c r="AB33" s="260"/>
    </row>
    <row r="34" spans="1:28" s="9" customFormat="1" hidden="1" x14ac:dyDescent="0.25">
      <c r="A34" s="209"/>
      <c r="B34" s="209"/>
      <c r="C34" s="209"/>
      <c r="D34" s="209"/>
      <c r="E34" s="209"/>
      <c r="F34" s="209"/>
      <c r="G34" s="202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54">
        <f t="shared" si="1"/>
        <v>0</v>
      </c>
      <c r="S34" s="203"/>
      <c r="T34" s="204"/>
      <c r="U34" s="250">
        <f t="shared" si="0"/>
        <v>0</v>
      </c>
      <c r="V34" s="185" t="e">
        <f>(H34+I34+P34+#REF!)*T34</f>
        <v>#REF!</v>
      </c>
      <c r="W34" s="185" t="e">
        <f>(#REF!+#REF!+#REF!)*T34</f>
        <v>#REF!</v>
      </c>
      <c r="X34" s="185" t="e">
        <f>(#REF!+#REF!+#REF!)*T34</f>
        <v>#REF!</v>
      </c>
      <c r="Y34" s="185" t="e">
        <f>(#REF!+#REF!+#REF!)*T34</f>
        <v>#REF!</v>
      </c>
      <c r="Z34" s="185" t="e">
        <f>(#REF!+#REF!+#REF!)*T34</f>
        <v>#REF!</v>
      </c>
      <c r="AA34" s="185" t="e">
        <f>#REF!*T34</f>
        <v>#REF!</v>
      </c>
      <c r="AB34" s="260"/>
    </row>
    <row r="35" spans="1:28" s="9" customFormat="1" hidden="1" x14ac:dyDescent="0.25">
      <c r="A35" s="209"/>
      <c r="B35" s="209"/>
      <c r="C35" s="209"/>
      <c r="D35" s="209"/>
      <c r="E35" s="209"/>
      <c r="F35" s="209"/>
      <c r="G35" s="202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54">
        <f t="shared" si="1"/>
        <v>0</v>
      </c>
      <c r="S35" s="203"/>
      <c r="T35" s="204"/>
      <c r="U35" s="250">
        <f t="shared" si="0"/>
        <v>0</v>
      </c>
      <c r="V35" s="185" t="e">
        <f>(H35+I35+P35+#REF!)*T35</f>
        <v>#REF!</v>
      </c>
      <c r="W35" s="185" t="e">
        <f>(#REF!+#REF!+#REF!)*T35</f>
        <v>#REF!</v>
      </c>
      <c r="X35" s="185" t="e">
        <f>(#REF!+#REF!+#REF!)*T35</f>
        <v>#REF!</v>
      </c>
      <c r="Y35" s="185" t="e">
        <f>(#REF!+#REF!+#REF!)*T35</f>
        <v>#REF!</v>
      </c>
      <c r="Z35" s="185" t="e">
        <f>(#REF!+#REF!+#REF!)*T35</f>
        <v>#REF!</v>
      </c>
      <c r="AA35" s="185" t="e">
        <f>#REF!*T35</f>
        <v>#REF!</v>
      </c>
      <c r="AB35" s="260"/>
    </row>
    <row r="36" spans="1:28" s="8" customFormat="1" hidden="1" x14ac:dyDescent="0.25">
      <c r="A36" s="209"/>
      <c r="B36" s="211"/>
      <c r="C36" s="209"/>
      <c r="D36" s="209"/>
      <c r="E36" s="209"/>
      <c r="F36" s="209"/>
      <c r="G36" s="202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54">
        <f t="shared" si="1"/>
        <v>0</v>
      </c>
      <c r="S36" s="203"/>
      <c r="T36" s="204"/>
      <c r="U36" s="250">
        <f t="shared" si="0"/>
        <v>0</v>
      </c>
      <c r="V36" s="185" t="e">
        <f>(H36+I36+P36+#REF!)*T36</f>
        <v>#REF!</v>
      </c>
      <c r="W36" s="185" t="e">
        <f>(#REF!+#REF!+#REF!)*T36</f>
        <v>#REF!</v>
      </c>
      <c r="X36" s="185" t="e">
        <f>(#REF!+#REF!+#REF!)*T36</f>
        <v>#REF!</v>
      </c>
      <c r="Y36" s="185" t="e">
        <f>(#REF!+#REF!+#REF!)*T36</f>
        <v>#REF!</v>
      </c>
      <c r="Z36" s="185" t="e">
        <f>(#REF!+#REF!+#REF!)*T36</f>
        <v>#REF!</v>
      </c>
      <c r="AA36" s="185" t="e">
        <f>#REF!*T36</f>
        <v>#REF!</v>
      </c>
      <c r="AB36" s="260"/>
    </row>
    <row r="37" spans="1:28" s="8" customFormat="1" hidden="1" x14ac:dyDescent="0.25">
      <c r="A37" s="209"/>
      <c r="B37" s="211"/>
      <c r="C37" s="209"/>
      <c r="D37" s="209"/>
      <c r="E37" s="209"/>
      <c r="F37" s="209"/>
      <c r="G37" s="202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54">
        <f t="shared" si="1"/>
        <v>0</v>
      </c>
      <c r="S37" s="203"/>
      <c r="T37" s="204"/>
      <c r="U37" s="250">
        <f t="shared" si="0"/>
        <v>0</v>
      </c>
      <c r="V37" s="185" t="e">
        <f>(H37+I37+P37+#REF!)*T37</f>
        <v>#REF!</v>
      </c>
      <c r="W37" s="185" t="e">
        <f>(#REF!+#REF!+#REF!)*T37</f>
        <v>#REF!</v>
      </c>
      <c r="X37" s="185" t="e">
        <f>(#REF!+#REF!+#REF!)*T37</f>
        <v>#REF!</v>
      </c>
      <c r="Y37" s="185" t="e">
        <f>(#REF!+#REF!+#REF!)*T37</f>
        <v>#REF!</v>
      </c>
      <c r="Z37" s="185" t="e">
        <f>(#REF!+#REF!+#REF!)*T37</f>
        <v>#REF!</v>
      </c>
      <c r="AA37" s="185" t="e">
        <f>#REF!*T37</f>
        <v>#REF!</v>
      </c>
      <c r="AB37" s="260"/>
    </row>
    <row r="38" spans="1:28" s="8" customFormat="1" hidden="1" x14ac:dyDescent="0.25">
      <c r="A38" s="209"/>
      <c r="B38" s="211"/>
      <c r="C38" s="209"/>
      <c r="D38" s="209"/>
      <c r="E38" s="209"/>
      <c r="F38" s="209"/>
      <c r="G38" s="202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54">
        <f t="shared" si="1"/>
        <v>0</v>
      </c>
      <c r="S38" s="203"/>
      <c r="T38" s="204"/>
      <c r="U38" s="250">
        <f t="shared" si="0"/>
        <v>0</v>
      </c>
      <c r="V38" s="185" t="e">
        <f>(H38+I38+P38+#REF!)*T38</f>
        <v>#REF!</v>
      </c>
      <c r="W38" s="185" t="e">
        <f>(#REF!+#REF!+#REF!)*T38</f>
        <v>#REF!</v>
      </c>
      <c r="X38" s="185" t="e">
        <f>(#REF!+#REF!+#REF!)*T38</f>
        <v>#REF!</v>
      </c>
      <c r="Y38" s="185" t="e">
        <f>(#REF!+#REF!+#REF!)*T38</f>
        <v>#REF!</v>
      </c>
      <c r="Z38" s="185" t="e">
        <f>(#REF!+#REF!+#REF!)*T38</f>
        <v>#REF!</v>
      </c>
      <c r="AA38" s="185" t="e">
        <f>#REF!*T38</f>
        <v>#REF!</v>
      </c>
      <c r="AB38" s="260"/>
    </row>
    <row r="39" spans="1:28" s="8" customFormat="1" hidden="1" x14ac:dyDescent="0.25">
      <c r="A39" s="209"/>
      <c r="B39" s="211"/>
      <c r="C39" s="209"/>
      <c r="D39" s="209"/>
      <c r="E39" s="209"/>
      <c r="F39" s="209"/>
      <c r="G39" s="202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54">
        <f t="shared" si="1"/>
        <v>0</v>
      </c>
      <c r="S39" s="203"/>
      <c r="T39" s="204"/>
      <c r="U39" s="250">
        <f t="shared" si="0"/>
        <v>0</v>
      </c>
      <c r="V39" s="185" t="e">
        <f>(H39+I39+P39+#REF!)*T39</f>
        <v>#REF!</v>
      </c>
      <c r="W39" s="185" t="e">
        <f>(#REF!+#REF!+#REF!)*T39</f>
        <v>#REF!</v>
      </c>
      <c r="X39" s="185" t="e">
        <f>(#REF!+#REF!+#REF!)*T39</f>
        <v>#REF!</v>
      </c>
      <c r="Y39" s="185" t="e">
        <f>(#REF!+#REF!+#REF!)*T39</f>
        <v>#REF!</v>
      </c>
      <c r="Z39" s="185" t="e">
        <f>(#REF!+#REF!+#REF!)*T39</f>
        <v>#REF!</v>
      </c>
      <c r="AA39" s="185" t="e">
        <f>#REF!*T39</f>
        <v>#REF!</v>
      </c>
      <c r="AB39" s="260"/>
    </row>
    <row r="40" spans="1:28" s="8" customFormat="1" hidden="1" x14ac:dyDescent="0.25">
      <c r="A40" s="209"/>
      <c r="B40" s="211"/>
      <c r="C40" s="209"/>
      <c r="D40" s="209"/>
      <c r="E40" s="209"/>
      <c r="F40" s="209"/>
      <c r="G40" s="202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54">
        <f t="shared" si="1"/>
        <v>0</v>
      </c>
      <c r="S40" s="203"/>
      <c r="T40" s="204"/>
      <c r="U40" s="250">
        <f t="shared" si="0"/>
        <v>0</v>
      </c>
      <c r="V40" s="185" t="e">
        <f>(H40+I40+P40+#REF!)*T40</f>
        <v>#REF!</v>
      </c>
      <c r="W40" s="185" t="e">
        <f>(#REF!+#REF!+#REF!)*T40</f>
        <v>#REF!</v>
      </c>
      <c r="X40" s="185" t="e">
        <f>(#REF!+#REF!+#REF!)*T40</f>
        <v>#REF!</v>
      </c>
      <c r="Y40" s="185" t="e">
        <f>(#REF!+#REF!+#REF!)*T40</f>
        <v>#REF!</v>
      </c>
      <c r="Z40" s="185" t="e">
        <f>(#REF!+#REF!+#REF!)*T40</f>
        <v>#REF!</v>
      </c>
      <c r="AA40" s="185" t="e">
        <f>#REF!*T40</f>
        <v>#REF!</v>
      </c>
      <c r="AB40" s="260"/>
    </row>
    <row r="41" spans="1:28" s="9" customFormat="1" hidden="1" x14ac:dyDescent="0.25">
      <c r="A41" s="209"/>
      <c r="B41" s="211"/>
      <c r="C41" s="209"/>
      <c r="D41" s="209"/>
      <c r="E41" s="209"/>
      <c r="F41" s="209"/>
      <c r="G41" s="202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54">
        <f t="shared" si="1"/>
        <v>0</v>
      </c>
      <c r="S41" s="203"/>
      <c r="T41" s="204"/>
      <c r="U41" s="250">
        <f t="shared" si="0"/>
        <v>0</v>
      </c>
      <c r="V41" s="185" t="e">
        <f>(H41+I41+P41+#REF!)*T41</f>
        <v>#REF!</v>
      </c>
      <c r="W41" s="185" t="e">
        <f>(#REF!+#REF!+#REF!)*T41</f>
        <v>#REF!</v>
      </c>
      <c r="X41" s="185" t="e">
        <f>(#REF!+#REF!+#REF!)*T41</f>
        <v>#REF!</v>
      </c>
      <c r="Y41" s="185" t="e">
        <f>(#REF!+#REF!+#REF!)*T41</f>
        <v>#REF!</v>
      </c>
      <c r="Z41" s="185" t="e">
        <f>(#REF!+#REF!+#REF!)*T41</f>
        <v>#REF!</v>
      </c>
      <c r="AA41" s="185" t="e">
        <f>#REF!*T41</f>
        <v>#REF!</v>
      </c>
      <c r="AB41" s="260"/>
    </row>
    <row r="42" spans="1:28" s="9" customFormat="1" hidden="1" x14ac:dyDescent="0.25">
      <c r="A42" s="209"/>
      <c r="B42" s="211"/>
      <c r="C42" s="209"/>
      <c r="D42" s="209"/>
      <c r="E42" s="209"/>
      <c r="F42" s="209"/>
      <c r="G42" s="202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54">
        <f t="shared" si="1"/>
        <v>0</v>
      </c>
      <c r="S42" s="203"/>
      <c r="T42" s="204"/>
      <c r="U42" s="250">
        <f t="shared" si="0"/>
        <v>0</v>
      </c>
      <c r="V42" s="185" t="e">
        <f>(H42+I42+P42+#REF!)*T42</f>
        <v>#REF!</v>
      </c>
      <c r="W42" s="185" t="e">
        <f>(#REF!+#REF!+#REF!)*T42</f>
        <v>#REF!</v>
      </c>
      <c r="X42" s="185" t="e">
        <f>(#REF!+#REF!+#REF!)*T42</f>
        <v>#REF!</v>
      </c>
      <c r="Y42" s="185" t="e">
        <f>(#REF!+#REF!+#REF!)*T42</f>
        <v>#REF!</v>
      </c>
      <c r="Z42" s="185" t="e">
        <f>(#REF!+#REF!+#REF!)*T42</f>
        <v>#REF!</v>
      </c>
      <c r="AA42" s="185" t="e">
        <f>#REF!*T42</f>
        <v>#REF!</v>
      </c>
      <c r="AB42" s="260"/>
    </row>
    <row r="43" spans="1:28" s="8" customFormat="1" hidden="1" x14ac:dyDescent="0.25">
      <c r="A43" s="209"/>
      <c r="B43" s="211"/>
      <c r="C43" s="209"/>
      <c r="D43" s="209"/>
      <c r="E43" s="209"/>
      <c r="F43" s="209"/>
      <c r="G43" s="202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54">
        <f t="shared" si="1"/>
        <v>0</v>
      </c>
      <c r="S43" s="203"/>
      <c r="T43" s="204"/>
      <c r="U43" s="250">
        <f t="shared" si="0"/>
        <v>0</v>
      </c>
      <c r="V43" s="185" t="e">
        <f>(H43+I43+P43+#REF!)*T43</f>
        <v>#REF!</v>
      </c>
      <c r="W43" s="185" t="e">
        <f>(#REF!+#REF!+#REF!)*T43</f>
        <v>#REF!</v>
      </c>
      <c r="X43" s="185" t="e">
        <f>(#REF!+#REF!+#REF!)*T43</f>
        <v>#REF!</v>
      </c>
      <c r="Y43" s="185" t="e">
        <f>(#REF!+#REF!+#REF!)*T43</f>
        <v>#REF!</v>
      </c>
      <c r="Z43" s="185" t="e">
        <f>(#REF!+#REF!+#REF!)*T43</f>
        <v>#REF!</v>
      </c>
      <c r="AA43" s="185" t="e">
        <f>#REF!*T43</f>
        <v>#REF!</v>
      </c>
      <c r="AB43" s="260"/>
    </row>
    <row r="44" spans="1:28" s="8" customFormat="1" hidden="1" x14ac:dyDescent="0.25">
      <c r="A44" s="209"/>
      <c r="B44" s="211"/>
      <c r="C44" s="209"/>
      <c r="D44" s="209"/>
      <c r="E44" s="209"/>
      <c r="F44" s="209"/>
      <c r="G44" s="202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54">
        <f t="shared" si="1"/>
        <v>0</v>
      </c>
      <c r="S44" s="203"/>
      <c r="T44" s="204"/>
      <c r="U44" s="250">
        <f t="shared" si="0"/>
        <v>0</v>
      </c>
      <c r="V44" s="185" t="e">
        <f>(H44+I44+P44+#REF!)*T44</f>
        <v>#REF!</v>
      </c>
      <c r="W44" s="185" t="e">
        <f>(#REF!+#REF!+#REF!)*T44</f>
        <v>#REF!</v>
      </c>
      <c r="X44" s="185" t="e">
        <f>(#REF!+#REF!+#REF!)*T44</f>
        <v>#REF!</v>
      </c>
      <c r="Y44" s="185" t="e">
        <f>(#REF!+#REF!+#REF!)*T44</f>
        <v>#REF!</v>
      </c>
      <c r="Z44" s="185" t="e">
        <f>(#REF!+#REF!+#REF!)*T44</f>
        <v>#REF!</v>
      </c>
      <c r="AA44" s="185" t="e">
        <f>#REF!*T44</f>
        <v>#REF!</v>
      </c>
      <c r="AB44" s="260"/>
    </row>
    <row r="45" spans="1:28" s="8" customFormat="1" hidden="1" x14ac:dyDescent="0.25">
      <c r="A45" s="209"/>
      <c r="B45" s="211"/>
      <c r="C45" s="209"/>
      <c r="D45" s="209"/>
      <c r="E45" s="209"/>
      <c r="F45" s="209"/>
      <c r="G45" s="202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54">
        <f t="shared" si="1"/>
        <v>0</v>
      </c>
      <c r="S45" s="203"/>
      <c r="T45" s="204"/>
      <c r="U45" s="250">
        <f t="shared" si="0"/>
        <v>0</v>
      </c>
      <c r="V45" s="185" t="e">
        <f>(H45+I45+P45+#REF!)*T45</f>
        <v>#REF!</v>
      </c>
      <c r="W45" s="185" t="e">
        <f>(#REF!+#REF!+#REF!)*T45</f>
        <v>#REF!</v>
      </c>
      <c r="X45" s="185" t="e">
        <f>(#REF!+#REF!+#REF!)*T45</f>
        <v>#REF!</v>
      </c>
      <c r="Y45" s="185" t="e">
        <f>(#REF!+#REF!+#REF!)*T45</f>
        <v>#REF!</v>
      </c>
      <c r="Z45" s="185" t="e">
        <f>(#REF!+#REF!+#REF!)*T45</f>
        <v>#REF!</v>
      </c>
      <c r="AA45" s="185" t="e">
        <f>#REF!*T45</f>
        <v>#REF!</v>
      </c>
      <c r="AB45" s="260"/>
    </row>
    <row r="46" spans="1:28" s="8" customFormat="1" hidden="1" x14ac:dyDescent="0.25">
      <c r="A46" s="209"/>
      <c r="B46" s="209"/>
      <c r="C46" s="209"/>
      <c r="D46" s="209"/>
      <c r="E46" s="209"/>
      <c r="F46" s="209"/>
      <c r="G46" s="202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54">
        <f t="shared" si="1"/>
        <v>0</v>
      </c>
      <c r="S46" s="203"/>
      <c r="T46" s="204"/>
      <c r="U46" s="250">
        <f t="shared" si="0"/>
        <v>0</v>
      </c>
      <c r="V46" s="185" t="e">
        <f>(H46+I46+P46+#REF!)*T46</f>
        <v>#REF!</v>
      </c>
      <c r="W46" s="185" t="e">
        <f>(#REF!+#REF!+#REF!)*T46</f>
        <v>#REF!</v>
      </c>
      <c r="X46" s="185" t="e">
        <f>(#REF!+#REF!+#REF!)*T46</f>
        <v>#REF!</v>
      </c>
      <c r="Y46" s="185" t="e">
        <f>(#REF!+#REF!+#REF!)*T46</f>
        <v>#REF!</v>
      </c>
      <c r="Z46" s="185" t="e">
        <f>(#REF!+#REF!+#REF!)*T46</f>
        <v>#REF!</v>
      </c>
      <c r="AA46" s="185" t="e">
        <f>#REF!*T46</f>
        <v>#REF!</v>
      </c>
      <c r="AB46" s="260"/>
    </row>
    <row r="47" spans="1:28" s="8" customFormat="1" hidden="1" x14ac:dyDescent="0.25">
      <c r="A47" s="209"/>
      <c r="B47" s="211"/>
      <c r="C47" s="209"/>
      <c r="D47" s="209"/>
      <c r="E47" s="209"/>
      <c r="F47" s="209"/>
      <c r="G47" s="202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54">
        <f t="shared" si="1"/>
        <v>0</v>
      </c>
      <c r="S47" s="203"/>
      <c r="T47" s="204"/>
      <c r="U47" s="250">
        <f t="shared" si="0"/>
        <v>0</v>
      </c>
      <c r="V47" s="185" t="e">
        <f>(H47+I47+P47+#REF!)*T47</f>
        <v>#REF!</v>
      </c>
      <c r="W47" s="185" t="e">
        <f>(#REF!+#REF!+#REF!)*T47</f>
        <v>#REF!</v>
      </c>
      <c r="X47" s="185" t="e">
        <f>(#REF!+#REF!+#REF!)*T47</f>
        <v>#REF!</v>
      </c>
      <c r="Y47" s="185" t="e">
        <f>(#REF!+#REF!+#REF!)*T47</f>
        <v>#REF!</v>
      </c>
      <c r="Z47" s="185" t="e">
        <f>(#REF!+#REF!+#REF!)*T47</f>
        <v>#REF!</v>
      </c>
      <c r="AA47" s="185" t="e">
        <f>#REF!*T47</f>
        <v>#REF!</v>
      </c>
      <c r="AB47" s="260"/>
    </row>
    <row r="48" spans="1:28" s="8" customFormat="1" hidden="1" x14ac:dyDescent="0.25">
      <c r="A48" s="209"/>
      <c r="B48" s="213"/>
      <c r="C48" s="209"/>
      <c r="D48" s="209"/>
      <c r="E48" s="209"/>
      <c r="F48" s="209"/>
      <c r="G48" s="202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54">
        <f t="shared" si="1"/>
        <v>0</v>
      </c>
      <c r="S48" s="203"/>
      <c r="T48" s="204"/>
      <c r="U48" s="250">
        <f t="shared" si="0"/>
        <v>0</v>
      </c>
      <c r="V48" s="185" t="e">
        <f>(H48+I48+P48+#REF!)*T48</f>
        <v>#REF!</v>
      </c>
      <c r="W48" s="185" t="e">
        <f>(#REF!+#REF!+#REF!)*T48</f>
        <v>#REF!</v>
      </c>
      <c r="X48" s="185" t="e">
        <f>(#REF!+#REF!+#REF!)*T48</f>
        <v>#REF!</v>
      </c>
      <c r="Y48" s="185" t="e">
        <f>(#REF!+#REF!+#REF!)*T48</f>
        <v>#REF!</v>
      </c>
      <c r="Z48" s="185" t="e">
        <f>(#REF!+#REF!+#REF!)*T48</f>
        <v>#REF!</v>
      </c>
      <c r="AA48" s="185" t="e">
        <f>#REF!*T48</f>
        <v>#REF!</v>
      </c>
      <c r="AB48" s="260"/>
    </row>
    <row r="49" spans="1:28" s="9" customFormat="1" hidden="1" x14ac:dyDescent="0.25">
      <c r="A49" s="209"/>
      <c r="B49" s="209"/>
      <c r="C49" s="209"/>
      <c r="D49" s="209"/>
      <c r="E49" s="209"/>
      <c r="F49" s="209"/>
      <c r="G49" s="202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54">
        <f t="shared" si="1"/>
        <v>0</v>
      </c>
      <c r="S49" s="205"/>
      <c r="T49" s="204"/>
      <c r="U49" s="250">
        <f t="shared" si="0"/>
        <v>0</v>
      </c>
      <c r="V49" s="185" t="e">
        <f>(H49+I49+P49+#REF!)*T49</f>
        <v>#REF!</v>
      </c>
      <c r="W49" s="185" t="e">
        <f>(#REF!+#REF!+#REF!)*T49</f>
        <v>#REF!</v>
      </c>
      <c r="X49" s="185" t="e">
        <f>(#REF!+#REF!+#REF!)*T49</f>
        <v>#REF!</v>
      </c>
      <c r="Y49" s="185" t="e">
        <f>(#REF!+#REF!+#REF!)*T49</f>
        <v>#REF!</v>
      </c>
      <c r="Z49" s="185" t="e">
        <f>(#REF!+#REF!+#REF!)*T49</f>
        <v>#REF!</v>
      </c>
      <c r="AA49" s="185" t="e">
        <f>#REF!*T49</f>
        <v>#REF!</v>
      </c>
      <c r="AB49" s="260"/>
    </row>
    <row r="50" spans="1:28" s="8" customFormat="1" hidden="1" x14ac:dyDescent="0.25">
      <c r="A50" s="209"/>
      <c r="B50" s="213"/>
      <c r="C50" s="209"/>
      <c r="D50" s="209"/>
      <c r="E50" s="209"/>
      <c r="F50" s="209"/>
      <c r="G50" s="202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54">
        <f t="shared" si="1"/>
        <v>0</v>
      </c>
      <c r="S50" s="205"/>
      <c r="T50" s="204"/>
      <c r="U50" s="250">
        <f t="shared" si="0"/>
        <v>0</v>
      </c>
      <c r="V50" s="185" t="e">
        <f>(H50+I50+P50+#REF!)*T50</f>
        <v>#REF!</v>
      </c>
      <c r="W50" s="185" t="e">
        <f>(#REF!+#REF!+#REF!)*T50</f>
        <v>#REF!</v>
      </c>
      <c r="X50" s="185" t="e">
        <f>(#REF!+#REF!+#REF!)*T50</f>
        <v>#REF!</v>
      </c>
      <c r="Y50" s="185" t="e">
        <f>(#REF!+#REF!+#REF!)*T50</f>
        <v>#REF!</v>
      </c>
      <c r="Z50" s="185" t="e">
        <f>(#REF!+#REF!+#REF!)*T50</f>
        <v>#REF!</v>
      </c>
      <c r="AA50" s="185" t="e">
        <f>#REF!*T50</f>
        <v>#REF!</v>
      </c>
      <c r="AB50" s="260"/>
    </row>
    <row r="51" spans="1:28" s="8" customFormat="1" hidden="1" x14ac:dyDescent="0.25">
      <c r="A51" s="209"/>
      <c r="B51" s="213"/>
      <c r="C51" s="209"/>
      <c r="D51" s="209"/>
      <c r="E51" s="209"/>
      <c r="F51" s="209"/>
      <c r="G51" s="202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54">
        <f t="shared" si="1"/>
        <v>0</v>
      </c>
      <c r="S51" s="205"/>
      <c r="T51" s="204"/>
      <c r="U51" s="250">
        <f t="shared" si="0"/>
        <v>0</v>
      </c>
      <c r="V51" s="185" t="e">
        <f>(H51+I51+P51+#REF!)*T51</f>
        <v>#REF!</v>
      </c>
      <c r="W51" s="185" t="e">
        <f>(#REF!+#REF!+#REF!)*T51</f>
        <v>#REF!</v>
      </c>
      <c r="X51" s="185" t="e">
        <f>(#REF!+#REF!+#REF!)*T51</f>
        <v>#REF!</v>
      </c>
      <c r="Y51" s="185" t="e">
        <f>(#REF!+#REF!+#REF!)*T51</f>
        <v>#REF!</v>
      </c>
      <c r="Z51" s="185" t="e">
        <f>(#REF!+#REF!+#REF!)*T51</f>
        <v>#REF!</v>
      </c>
      <c r="AA51" s="185" t="e">
        <f>#REF!*T51</f>
        <v>#REF!</v>
      </c>
      <c r="AB51" s="260"/>
    </row>
    <row r="52" spans="1:28" s="9" customFormat="1" hidden="1" x14ac:dyDescent="0.25">
      <c r="A52" s="209"/>
      <c r="B52" s="209"/>
      <c r="C52" s="209"/>
      <c r="D52" s="209"/>
      <c r="E52" s="209"/>
      <c r="F52" s="209"/>
      <c r="G52" s="202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54">
        <f t="shared" si="1"/>
        <v>0</v>
      </c>
      <c r="S52" s="203"/>
      <c r="T52" s="204"/>
      <c r="U52" s="250">
        <f t="shared" si="0"/>
        <v>0</v>
      </c>
      <c r="V52" s="185" t="e">
        <f>(H52+I52+P52+#REF!)*T52</f>
        <v>#REF!</v>
      </c>
      <c r="W52" s="185" t="e">
        <f>(#REF!+#REF!+#REF!)*T52</f>
        <v>#REF!</v>
      </c>
      <c r="X52" s="185" t="e">
        <f>(#REF!+#REF!+#REF!)*T52</f>
        <v>#REF!</v>
      </c>
      <c r="Y52" s="185" t="e">
        <f>(#REF!+#REF!+#REF!)*T52</f>
        <v>#REF!</v>
      </c>
      <c r="Z52" s="185" t="e">
        <f>(#REF!+#REF!+#REF!)*T52</f>
        <v>#REF!</v>
      </c>
      <c r="AA52" s="185" t="e">
        <f>#REF!*T52</f>
        <v>#REF!</v>
      </c>
      <c r="AB52" s="260"/>
    </row>
    <row r="53" spans="1:28" s="8" customFormat="1" hidden="1" x14ac:dyDescent="0.25">
      <c r="A53" s="209"/>
      <c r="B53" s="213"/>
      <c r="C53" s="209"/>
      <c r="D53" s="209"/>
      <c r="E53" s="209"/>
      <c r="F53" s="209"/>
      <c r="G53" s="202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54">
        <f t="shared" si="1"/>
        <v>0</v>
      </c>
      <c r="S53" s="205"/>
      <c r="T53" s="204"/>
      <c r="U53" s="250">
        <f t="shared" si="0"/>
        <v>0</v>
      </c>
      <c r="V53" s="185" t="e">
        <f>(H53+I53+P53+#REF!)*T53</f>
        <v>#REF!</v>
      </c>
      <c r="W53" s="185" t="e">
        <f>(#REF!+#REF!+#REF!)*T53</f>
        <v>#REF!</v>
      </c>
      <c r="X53" s="185" t="e">
        <f>(#REF!+#REF!+#REF!)*T53</f>
        <v>#REF!</v>
      </c>
      <c r="Y53" s="185" t="e">
        <f>(#REF!+#REF!+#REF!)*T53</f>
        <v>#REF!</v>
      </c>
      <c r="Z53" s="185" t="e">
        <f>(#REF!+#REF!+#REF!)*T53</f>
        <v>#REF!</v>
      </c>
      <c r="AA53" s="185" t="e">
        <f>#REF!*T53</f>
        <v>#REF!</v>
      </c>
      <c r="AB53" s="260"/>
    </row>
    <row r="54" spans="1:28" s="8" customFormat="1" hidden="1" x14ac:dyDescent="0.25">
      <c r="A54" s="209"/>
      <c r="B54" s="213"/>
      <c r="C54" s="209"/>
      <c r="D54" s="209"/>
      <c r="E54" s="209"/>
      <c r="F54" s="209"/>
      <c r="G54" s="202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54">
        <f t="shared" si="1"/>
        <v>0</v>
      </c>
      <c r="S54" s="203"/>
      <c r="T54" s="204"/>
      <c r="U54" s="250">
        <f t="shared" si="0"/>
        <v>0</v>
      </c>
      <c r="V54" s="185" t="e">
        <f>(H54+I54+P54+#REF!)*T54</f>
        <v>#REF!</v>
      </c>
      <c r="W54" s="185" t="e">
        <f>(#REF!+#REF!+#REF!)*T54</f>
        <v>#REF!</v>
      </c>
      <c r="X54" s="185" t="e">
        <f>(#REF!+#REF!+#REF!)*T54</f>
        <v>#REF!</v>
      </c>
      <c r="Y54" s="185" t="e">
        <f>(#REF!+#REF!+#REF!)*T54</f>
        <v>#REF!</v>
      </c>
      <c r="Z54" s="185" t="e">
        <f>(#REF!+#REF!+#REF!)*T54</f>
        <v>#REF!</v>
      </c>
      <c r="AA54" s="185" t="e">
        <f>#REF!*T54</f>
        <v>#REF!</v>
      </c>
      <c r="AB54" s="260"/>
    </row>
    <row r="55" spans="1:28" s="8" customFormat="1" hidden="1" x14ac:dyDescent="0.25">
      <c r="A55" s="209"/>
      <c r="B55" s="213"/>
      <c r="C55" s="213"/>
      <c r="D55" s="209"/>
      <c r="E55" s="209"/>
      <c r="F55" s="209"/>
      <c r="G55" s="202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54">
        <f t="shared" si="1"/>
        <v>0</v>
      </c>
      <c r="S55" s="203"/>
      <c r="T55" s="204"/>
      <c r="U55" s="250">
        <f t="shared" si="0"/>
        <v>0</v>
      </c>
      <c r="V55" s="185" t="e">
        <f>(H55+I55+P55+#REF!)*T55</f>
        <v>#REF!</v>
      </c>
      <c r="W55" s="185" t="e">
        <f>(#REF!+#REF!+#REF!)*T55</f>
        <v>#REF!</v>
      </c>
      <c r="X55" s="185" t="e">
        <f>(#REF!+#REF!+#REF!)*T55</f>
        <v>#REF!</v>
      </c>
      <c r="Y55" s="185" t="e">
        <f>(#REF!+#REF!+#REF!)*T55</f>
        <v>#REF!</v>
      </c>
      <c r="Z55" s="185" t="e">
        <f>(#REF!+#REF!+#REF!)*T55</f>
        <v>#REF!</v>
      </c>
      <c r="AA55" s="185" t="e">
        <f>#REF!*T55</f>
        <v>#REF!</v>
      </c>
      <c r="AB55" s="260"/>
    </row>
    <row r="56" spans="1:28" s="8" customFormat="1" hidden="1" x14ac:dyDescent="0.25">
      <c r="A56" s="209"/>
      <c r="B56" s="209"/>
      <c r="C56" s="209"/>
      <c r="D56" s="209"/>
      <c r="E56" s="209"/>
      <c r="F56" s="209"/>
      <c r="G56" s="202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54">
        <f t="shared" si="1"/>
        <v>0</v>
      </c>
      <c r="S56" s="203"/>
      <c r="T56" s="204"/>
      <c r="U56" s="250">
        <f t="shared" si="0"/>
        <v>0</v>
      </c>
      <c r="V56" s="185" t="e">
        <f>(H56+I56+P56+#REF!)*T56</f>
        <v>#REF!</v>
      </c>
      <c r="W56" s="185" t="e">
        <f>(#REF!+#REF!+#REF!)*T56</f>
        <v>#REF!</v>
      </c>
      <c r="X56" s="185" t="e">
        <f>(#REF!+#REF!+#REF!)*T56</f>
        <v>#REF!</v>
      </c>
      <c r="Y56" s="185" t="e">
        <f>(#REF!+#REF!+#REF!)*T56</f>
        <v>#REF!</v>
      </c>
      <c r="Z56" s="185" t="e">
        <f>(#REF!+#REF!+#REF!)*T56</f>
        <v>#REF!</v>
      </c>
      <c r="AA56" s="185" t="e">
        <f>#REF!*T56</f>
        <v>#REF!</v>
      </c>
      <c r="AB56" s="260"/>
    </row>
    <row r="57" spans="1:28" s="8" customFormat="1" hidden="1" x14ac:dyDescent="0.25">
      <c r="A57" s="209"/>
      <c r="B57" s="209"/>
      <c r="C57" s="209"/>
      <c r="D57" s="209"/>
      <c r="E57" s="209"/>
      <c r="F57" s="209"/>
      <c r="G57" s="202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54">
        <f t="shared" si="1"/>
        <v>0</v>
      </c>
      <c r="S57" s="203"/>
      <c r="T57" s="204"/>
      <c r="U57" s="250">
        <f t="shared" si="0"/>
        <v>0</v>
      </c>
      <c r="V57" s="185" t="e">
        <f>(H57+I57+P57+#REF!)*T57</f>
        <v>#REF!</v>
      </c>
      <c r="W57" s="185" t="e">
        <f>(#REF!+#REF!+#REF!)*T57</f>
        <v>#REF!</v>
      </c>
      <c r="X57" s="185" t="e">
        <f>(#REF!+#REF!+#REF!)*T57</f>
        <v>#REF!</v>
      </c>
      <c r="Y57" s="185" t="e">
        <f>(#REF!+#REF!+#REF!)*T57</f>
        <v>#REF!</v>
      </c>
      <c r="Z57" s="185" t="e">
        <f>(#REF!+#REF!+#REF!)*T57</f>
        <v>#REF!</v>
      </c>
      <c r="AA57" s="185" t="e">
        <f>#REF!*T57</f>
        <v>#REF!</v>
      </c>
      <c r="AB57" s="260"/>
    </row>
    <row r="58" spans="1:28" s="8" customFormat="1" hidden="1" x14ac:dyDescent="0.25">
      <c r="A58" s="209"/>
      <c r="B58" s="213"/>
      <c r="C58" s="209"/>
      <c r="D58" s="209"/>
      <c r="E58" s="209"/>
      <c r="F58" s="209"/>
      <c r="G58" s="202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54">
        <f t="shared" si="1"/>
        <v>0</v>
      </c>
      <c r="S58" s="203"/>
      <c r="T58" s="204"/>
      <c r="U58" s="250">
        <f t="shared" si="0"/>
        <v>0</v>
      </c>
      <c r="V58" s="185" t="e">
        <f>(H58+I58+P58+#REF!)*T58</f>
        <v>#REF!</v>
      </c>
      <c r="W58" s="185" t="e">
        <f>(#REF!+#REF!+#REF!)*T58</f>
        <v>#REF!</v>
      </c>
      <c r="X58" s="185" t="e">
        <f>(#REF!+#REF!+#REF!)*T58</f>
        <v>#REF!</v>
      </c>
      <c r="Y58" s="185" t="e">
        <f>(#REF!+#REF!+#REF!)*T58</f>
        <v>#REF!</v>
      </c>
      <c r="Z58" s="185" t="e">
        <f>(#REF!+#REF!+#REF!)*T58</f>
        <v>#REF!</v>
      </c>
      <c r="AA58" s="185" t="e">
        <f>#REF!*T58</f>
        <v>#REF!</v>
      </c>
      <c r="AB58" s="260"/>
    </row>
    <row r="59" spans="1:28" s="8" customFormat="1" hidden="1" x14ac:dyDescent="0.25">
      <c r="A59" s="209"/>
      <c r="B59" s="213"/>
      <c r="C59" s="209"/>
      <c r="D59" s="209"/>
      <c r="E59" s="209"/>
      <c r="F59" s="209"/>
      <c r="G59" s="202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54">
        <f t="shared" si="1"/>
        <v>0</v>
      </c>
      <c r="S59" s="203"/>
      <c r="T59" s="204"/>
      <c r="U59" s="250">
        <f t="shared" si="0"/>
        <v>0</v>
      </c>
      <c r="V59" s="185" t="e">
        <f>(H59+I59+P59+#REF!)*T59</f>
        <v>#REF!</v>
      </c>
      <c r="W59" s="185" t="e">
        <f>(#REF!+#REF!+#REF!)*T59</f>
        <v>#REF!</v>
      </c>
      <c r="X59" s="185" t="e">
        <f>(#REF!+#REF!+#REF!)*T59</f>
        <v>#REF!</v>
      </c>
      <c r="Y59" s="185" t="e">
        <f>(#REF!+#REF!+#REF!)*T59</f>
        <v>#REF!</v>
      </c>
      <c r="Z59" s="185" t="e">
        <f>(#REF!+#REF!+#REF!)*T59</f>
        <v>#REF!</v>
      </c>
      <c r="AA59" s="185" t="e">
        <f>#REF!*T59</f>
        <v>#REF!</v>
      </c>
      <c r="AB59" s="260"/>
    </row>
    <row r="60" spans="1:28" s="8" customFormat="1" hidden="1" x14ac:dyDescent="0.25">
      <c r="A60" s="209"/>
      <c r="B60" s="213"/>
      <c r="C60" s="209"/>
      <c r="D60" s="210"/>
      <c r="E60" s="209"/>
      <c r="F60" s="209"/>
      <c r="G60" s="202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40">
        <f t="shared" si="1"/>
        <v>0</v>
      </c>
      <c r="S60" s="203"/>
      <c r="T60" s="204"/>
      <c r="U60" s="250">
        <f t="shared" si="0"/>
        <v>0</v>
      </c>
      <c r="V60" s="185" t="e">
        <f>(H60+I60+P60+#REF!)*T60</f>
        <v>#REF!</v>
      </c>
      <c r="W60" s="185" t="e">
        <f>(#REF!+#REF!+#REF!)*T60</f>
        <v>#REF!</v>
      </c>
      <c r="X60" s="185" t="e">
        <f>(#REF!+#REF!+#REF!)*T60</f>
        <v>#REF!</v>
      </c>
      <c r="Y60" s="185" t="e">
        <f>(#REF!+#REF!+#REF!)*T60</f>
        <v>#REF!</v>
      </c>
      <c r="Z60" s="185" t="e">
        <f>(#REF!+#REF!+#REF!)*T60</f>
        <v>#REF!</v>
      </c>
      <c r="AA60" s="185" t="e">
        <f>#REF!*T60</f>
        <v>#REF!</v>
      </c>
      <c r="AB60" s="260"/>
    </row>
    <row r="61" spans="1:28" s="9" customFormat="1" hidden="1" x14ac:dyDescent="0.25">
      <c r="A61" s="209"/>
      <c r="B61" s="209"/>
      <c r="C61" s="209"/>
      <c r="D61" s="210"/>
      <c r="E61" s="209"/>
      <c r="F61" s="209"/>
      <c r="G61" s="202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40">
        <f t="shared" si="1"/>
        <v>0</v>
      </c>
      <c r="S61" s="203"/>
      <c r="T61" s="204"/>
      <c r="U61" s="250">
        <f t="shared" si="0"/>
        <v>0</v>
      </c>
      <c r="V61" s="185" t="e">
        <f>(H61+I61+P61+#REF!)*T61</f>
        <v>#REF!</v>
      </c>
      <c r="W61" s="185" t="e">
        <f>(#REF!+#REF!+#REF!)*T61</f>
        <v>#REF!</v>
      </c>
      <c r="X61" s="185" t="e">
        <f>(#REF!+#REF!+#REF!)*T61</f>
        <v>#REF!</v>
      </c>
      <c r="Y61" s="185" t="e">
        <f>(#REF!+#REF!+#REF!)*T61</f>
        <v>#REF!</v>
      </c>
      <c r="Z61" s="185" t="e">
        <f>(#REF!+#REF!+#REF!)*T61</f>
        <v>#REF!</v>
      </c>
      <c r="AA61" s="185" t="e">
        <f>#REF!*T61</f>
        <v>#REF!</v>
      </c>
      <c r="AB61" s="260"/>
    </row>
    <row r="62" spans="1:28" s="8" customFormat="1" hidden="1" x14ac:dyDescent="0.25">
      <c r="A62" s="209"/>
      <c r="B62" s="213"/>
      <c r="C62" s="209"/>
      <c r="D62" s="210"/>
      <c r="E62" s="209"/>
      <c r="F62" s="209"/>
      <c r="G62" s="202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40">
        <f t="shared" si="1"/>
        <v>0</v>
      </c>
      <c r="S62" s="203"/>
      <c r="T62" s="204"/>
      <c r="U62" s="250">
        <f t="shared" si="0"/>
        <v>0</v>
      </c>
      <c r="V62" s="185" t="e">
        <f>(H62+I62+P62+#REF!)*T62</f>
        <v>#REF!</v>
      </c>
      <c r="W62" s="185" t="e">
        <f>(#REF!+#REF!+#REF!)*T62</f>
        <v>#REF!</v>
      </c>
      <c r="X62" s="185" t="e">
        <f>(#REF!+#REF!+#REF!)*T62</f>
        <v>#REF!</v>
      </c>
      <c r="Y62" s="185" t="e">
        <f>(#REF!+#REF!+#REF!)*T62</f>
        <v>#REF!</v>
      </c>
      <c r="Z62" s="185" t="e">
        <f>(#REF!+#REF!+#REF!)*T62</f>
        <v>#REF!</v>
      </c>
      <c r="AA62" s="185" t="e">
        <f>#REF!*T62</f>
        <v>#REF!</v>
      </c>
      <c r="AB62" s="260"/>
    </row>
    <row r="63" spans="1:28" s="8" customFormat="1" hidden="1" x14ac:dyDescent="0.25">
      <c r="A63" s="209"/>
      <c r="B63" s="213"/>
      <c r="C63" s="209"/>
      <c r="D63" s="210"/>
      <c r="E63" s="209"/>
      <c r="F63" s="209"/>
      <c r="G63" s="202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40">
        <f t="shared" si="1"/>
        <v>0</v>
      </c>
      <c r="S63" s="205"/>
      <c r="T63" s="204"/>
      <c r="U63" s="250">
        <f t="shared" si="0"/>
        <v>0</v>
      </c>
      <c r="V63" s="185" t="e">
        <f>(H63+I63+P63+#REF!)*T63</f>
        <v>#REF!</v>
      </c>
      <c r="W63" s="185" t="e">
        <f>(#REF!+#REF!+#REF!)*T63</f>
        <v>#REF!</v>
      </c>
      <c r="X63" s="185" t="e">
        <f>(#REF!+#REF!+#REF!)*T63</f>
        <v>#REF!</v>
      </c>
      <c r="Y63" s="185" t="e">
        <f>(#REF!+#REF!+#REF!)*T63</f>
        <v>#REF!</v>
      </c>
      <c r="Z63" s="185" t="e">
        <f>(#REF!+#REF!+#REF!)*T63</f>
        <v>#REF!</v>
      </c>
      <c r="AA63" s="185" t="e">
        <f>#REF!*T63</f>
        <v>#REF!</v>
      </c>
      <c r="AB63" s="260"/>
    </row>
    <row r="64" spans="1:28" s="8" customFormat="1" hidden="1" x14ac:dyDescent="0.25">
      <c r="A64" s="209"/>
      <c r="B64" s="213"/>
      <c r="C64" s="209"/>
      <c r="D64" s="210"/>
      <c r="E64" s="209"/>
      <c r="F64" s="209"/>
      <c r="G64" s="202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40">
        <f t="shared" ref="R64:R88" si="2">SUM(H64:Q64)</f>
        <v>0</v>
      </c>
      <c r="S64" s="203"/>
      <c r="T64" s="204"/>
      <c r="U64" s="250">
        <f t="shared" si="0"/>
        <v>0</v>
      </c>
      <c r="V64" s="185" t="e">
        <f>(H64+I64+P64+#REF!)*T64</f>
        <v>#REF!</v>
      </c>
      <c r="W64" s="185" t="e">
        <f>(#REF!+#REF!+#REF!)*T64</f>
        <v>#REF!</v>
      </c>
      <c r="X64" s="185" t="e">
        <f>(#REF!+#REF!+#REF!)*T64</f>
        <v>#REF!</v>
      </c>
      <c r="Y64" s="185" t="e">
        <f>(#REF!+#REF!+#REF!)*T64</f>
        <v>#REF!</v>
      </c>
      <c r="Z64" s="185" t="e">
        <f>(#REF!+#REF!+#REF!)*T64</f>
        <v>#REF!</v>
      </c>
      <c r="AA64" s="185" t="e">
        <f>#REF!*T64</f>
        <v>#REF!</v>
      </c>
      <c r="AB64" s="260"/>
    </row>
    <row r="65" spans="1:28" s="8" customFormat="1" hidden="1" x14ac:dyDescent="0.25">
      <c r="A65" s="209"/>
      <c r="B65" s="213"/>
      <c r="C65" s="209"/>
      <c r="D65" s="210"/>
      <c r="E65" s="209"/>
      <c r="F65" s="209"/>
      <c r="G65" s="202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40">
        <f t="shared" si="2"/>
        <v>0</v>
      </c>
      <c r="S65" s="203"/>
      <c r="T65" s="204"/>
      <c r="U65" s="250">
        <f t="shared" si="0"/>
        <v>0</v>
      </c>
      <c r="V65" s="185" t="e">
        <f>(H65+I65+P65+#REF!)*T65</f>
        <v>#REF!</v>
      </c>
      <c r="W65" s="185" t="e">
        <f>(#REF!+#REF!+#REF!)*T65</f>
        <v>#REF!</v>
      </c>
      <c r="X65" s="185" t="e">
        <f>(#REF!+#REF!+#REF!)*T65</f>
        <v>#REF!</v>
      </c>
      <c r="Y65" s="185" t="e">
        <f>(#REF!+#REF!+#REF!)*T65</f>
        <v>#REF!</v>
      </c>
      <c r="Z65" s="185" t="e">
        <f>(#REF!+#REF!+#REF!)*T65</f>
        <v>#REF!</v>
      </c>
      <c r="AA65" s="185" t="e">
        <f>#REF!*T65</f>
        <v>#REF!</v>
      </c>
      <c r="AB65" s="260"/>
    </row>
    <row r="66" spans="1:28" s="8" customFormat="1" hidden="1" x14ac:dyDescent="0.25">
      <c r="A66" s="209"/>
      <c r="B66" s="213"/>
      <c r="C66" s="209"/>
      <c r="D66" s="212"/>
      <c r="E66" s="211"/>
      <c r="F66" s="209"/>
      <c r="G66" s="202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40">
        <f t="shared" si="2"/>
        <v>0</v>
      </c>
      <c r="S66" s="205"/>
      <c r="T66" s="204"/>
      <c r="U66" s="250">
        <f t="shared" si="0"/>
        <v>0</v>
      </c>
      <c r="V66" s="185" t="e">
        <f>(H66+I66+P66+#REF!)*T66</f>
        <v>#REF!</v>
      </c>
      <c r="W66" s="185" t="e">
        <f>(#REF!+#REF!+#REF!)*T66</f>
        <v>#REF!</v>
      </c>
      <c r="X66" s="185" t="e">
        <f>(#REF!+#REF!+#REF!)*T66</f>
        <v>#REF!</v>
      </c>
      <c r="Y66" s="185" t="e">
        <f>(#REF!+#REF!+#REF!)*T66</f>
        <v>#REF!</v>
      </c>
      <c r="Z66" s="185" t="e">
        <f>(#REF!+#REF!+#REF!)*T66</f>
        <v>#REF!</v>
      </c>
      <c r="AA66" s="185" t="e">
        <f>#REF!*T66</f>
        <v>#REF!</v>
      </c>
      <c r="AB66" s="260"/>
    </row>
    <row r="67" spans="1:28" s="8" customFormat="1" hidden="1" x14ac:dyDescent="0.25">
      <c r="A67" s="209"/>
      <c r="B67" s="211"/>
      <c r="C67" s="209"/>
      <c r="D67" s="210"/>
      <c r="E67" s="209"/>
      <c r="F67" s="209"/>
      <c r="G67" s="202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40">
        <f t="shared" si="2"/>
        <v>0</v>
      </c>
      <c r="S67" s="203"/>
      <c r="T67" s="204"/>
      <c r="U67" s="250">
        <f t="shared" si="0"/>
        <v>0</v>
      </c>
      <c r="V67" s="185" t="e">
        <f>(H67+I67+P67+#REF!)*T67</f>
        <v>#REF!</v>
      </c>
      <c r="W67" s="185" t="e">
        <f>(#REF!+#REF!+#REF!)*T67</f>
        <v>#REF!</v>
      </c>
      <c r="X67" s="185" t="e">
        <f>(#REF!+#REF!+#REF!)*T67</f>
        <v>#REF!</v>
      </c>
      <c r="Y67" s="185" t="e">
        <f>(#REF!+#REF!+#REF!)*T67</f>
        <v>#REF!</v>
      </c>
      <c r="Z67" s="185" t="e">
        <f>(#REF!+#REF!+#REF!)*T67</f>
        <v>#REF!</v>
      </c>
      <c r="AA67" s="185" t="e">
        <f>#REF!*T67</f>
        <v>#REF!</v>
      </c>
      <c r="AB67" s="260"/>
    </row>
    <row r="68" spans="1:28" s="8" customFormat="1" hidden="1" x14ac:dyDescent="0.25">
      <c r="A68" s="209"/>
      <c r="B68" s="211"/>
      <c r="C68" s="209"/>
      <c r="D68" s="210"/>
      <c r="E68" s="209"/>
      <c r="F68" s="209"/>
      <c r="G68" s="202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40">
        <f t="shared" si="2"/>
        <v>0</v>
      </c>
      <c r="S68" s="203"/>
      <c r="T68" s="204"/>
      <c r="U68" s="250">
        <f t="shared" si="0"/>
        <v>0</v>
      </c>
      <c r="V68" s="185" t="e">
        <f>(H68+I68+P68+#REF!)*T68</f>
        <v>#REF!</v>
      </c>
      <c r="W68" s="185" t="e">
        <f>(#REF!+#REF!+#REF!)*T68</f>
        <v>#REF!</v>
      </c>
      <c r="X68" s="185" t="e">
        <f>(#REF!+#REF!+#REF!)*T68</f>
        <v>#REF!</v>
      </c>
      <c r="Y68" s="185" t="e">
        <f>(#REF!+#REF!+#REF!)*T68</f>
        <v>#REF!</v>
      </c>
      <c r="Z68" s="185" t="e">
        <f>(#REF!+#REF!+#REF!)*T68</f>
        <v>#REF!</v>
      </c>
      <c r="AA68" s="185" t="e">
        <f>#REF!*T68</f>
        <v>#REF!</v>
      </c>
      <c r="AB68" s="260"/>
    </row>
    <row r="69" spans="1:28" s="8" customFormat="1" hidden="1" x14ac:dyDescent="0.25">
      <c r="A69" s="209"/>
      <c r="B69" s="211"/>
      <c r="C69" s="209"/>
      <c r="D69" s="210"/>
      <c r="E69" s="209"/>
      <c r="F69" s="209"/>
      <c r="G69" s="202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40">
        <f t="shared" si="2"/>
        <v>0</v>
      </c>
      <c r="S69" s="203"/>
      <c r="T69" s="204"/>
      <c r="U69" s="250">
        <f t="shared" si="0"/>
        <v>0</v>
      </c>
      <c r="V69" s="185" t="e">
        <f>(H69+I69+P69+#REF!)*T69</f>
        <v>#REF!</v>
      </c>
      <c r="W69" s="185" t="e">
        <f>(#REF!+#REF!+#REF!)*T69</f>
        <v>#REF!</v>
      </c>
      <c r="X69" s="185" t="e">
        <f>(#REF!+#REF!+#REF!)*T69</f>
        <v>#REF!</v>
      </c>
      <c r="Y69" s="185" t="e">
        <f>(#REF!+#REF!+#REF!)*T69</f>
        <v>#REF!</v>
      </c>
      <c r="Z69" s="185" t="e">
        <f>(#REF!+#REF!+#REF!)*T69</f>
        <v>#REF!</v>
      </c>
      <c r="AA69" s="185" t="e">
        <f>#REF!*T69</f>
        <v>#REF!</v>
      </c>
      <c r="AB69" s="260"/>
    </row>
    <row r="70" spans="1:28" s="8" customFormat="1" hidden="1" x14ac:dyDescent="0.25">
      <c r="A70" s="209"/>
      <c r="B70" s="211"/>
      <c r="C70" s="209"/>
      <c r="D70" s="210"/>
      <c r="E70" s="209"/>
      <c r="F70" s="209"/>
      <c r="G70" s="202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40">
        <f t="shared" si="2"/>
        <v>0</v>
      </c>
      <c r="S70" s="203"/>
      <c r="T70" s="204"/>
      <c r="U70" s="250">
        <f t="shared" si="0"/>
        <v>0</v>
      </c>
      <c r="V70" s="185" t="e">
        <f>(H70+I70+P70+#REF!)*T70</f>
        <v>#REF!</v>
      </c>
      <c r="W70" s="185" t="e">
        <f>(#REF!+#REF!+#REF!)*T70</f>
        <v>#REF!</v>
      </c>
      <c r="X70" s="185" t="e">
        <f>(#REF!+#REF!+#REF!)*T70</f>
        <v>#REF!</v>
      </c>
      <c r="Y70" s="185" t="e">
        <f>(#REF!+#REF!+#REF!)*T70</f>
        <v>#REF!</v>
      </c>
      <c r="Z70" s="185" t="e">
        <f>(#REF!+#REF!+#REF!)*T70</f>
        <v>#REF!</v>
      </c>
      <c r="AA70" s="185" t="e">
        <f>#REF!*T70</f>
        <v>#REF!</v>
      </c>
      <c r="AB70" s="260"/>
    </row>
    <row r="71" spans="1:28" s="8" customFormat="1" hidden="1" x14ac:dyDescent="0.25">
      <c r="A71" s="209"/>
      <c r="B71" s="211"/>
      <c r="C71" s="209"/>
      <c r="D71" s="210"/>
      <c r="E71" s="209"/>
      <c r="F71" s="209"/>
      <c r="G71" s="202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40">
        <f t="shared" si="2"/>
        <v>0</v>
      </c>
      <c r="S71" s="203"/>
      <c r="T71" s="204"/>
      <c r="U71" s="250">
        <f t="shared" si="0"/>
        <v>0</v>
      </c>
      <c r="V71" s="185" t="e">
        <f>(H71+I71+P71+#REF!)*T71</f>
        <v>#REF!</v>
      </c>
      <c r="W71" s="185" t="e">
        <f>(#REF!+#REF!+#REF!)*T71</f>
        <v>#REF!</v>
      </c>
      <c r="X71" s="185" t="e">
        <f>(#REF!+#REF!+#REF!)*T71</f>
        <v>#REF!</v>
      </c>
      <c r="Y71" s="185" t="e">
        <f>(#REF!+#REF!+#REF!)*T71</f>
        <v>#REF!</v>
      </c>
      <c r="Z71" s="185" t="e">
        <f>(#REF!+#REF!+#REF!)*T71</f>
        <v>#REF!</v>
      </c>
      <c r="AA71" s="185" t="e">
        <f>#REF!*T71</f>
        <v>#REF!</v>
      </c>
      <c r="AB71" s="260"/>
    </row>
    <row r="72" spans="1:28" s="8" customFormat="1" hidden="1" x14ac:dyDescent="0.25">
      <c r="A72" s="209"/>
      <c r="B72" s="211"/>
      <c r="C72" s="209"/>
      <c r="D72" s="210"/>
      <c r="E72" s="209"/>
      <c r="F72" s="209"/>
      <c r="G72" s="202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40">
        <f t="shared" si="2"/>
        <v>0</v>
      </c>
      <c r="S72" s="203"/>
      <c r="T72" s="204"/>
      <c r="U72" s="250">
        <f t="shared" si="0"/>
        <v>0</v>
      </c>
      <c r="V72" s="185" t="e">
        <f>(H72+I72+P72+#REF!)*T72</f>
        <v>#REF!</v>
      </c>
      <c r="W72" s="185" t="e">
        <f>(#REF!+#REF!+#REF!)*T72</f>
        <v>#REF!</v>
      </c>
      <c r="X72" s="185" t="e">
        <f>(#REF!+#REF!+#REF!)*T72</f>
        <v>#REF!</v>
      </c>
      <c r="Y72" s="185" t="e">
        <f>(#REF!+#REF!+#REF!)*T72</f>
        <v>#REF!</v>
      </c>
      <c r="Z72" s="185" t="e">
        <f>(#REF!+#REF!+#REF!)*T72</f>
        <v>#REF!</v>
      </c>
      <c r="AA72" s="185" t="e">
        <f>#REF!*T72</f>
        <v>#REF!</v>
      </c>
      <c r="AB72" s="260"/>
    </row>
    <row r="73" spans="1:28" s="8" customFormat="1" hidden="1" x14ac:dyDescent="0.25">
      <c r="A73" s="209"/>
      <c r="B73" s="211"/>
      <c r="C73" s="209"/>
      <c r="D73" s="210"/>
      <c r="E73" s="209"/>
      <c r="F73" s="209"/>
      <c r="G73" s="202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40">
        <f t="shared" si="2"/>
        <v>0</v>
      </c>
      <c r="S73" s="203"/>
      <c r="T73" s="204"/>
      <c r="U73" s="250">
        <f t="shared" si="0"/>
        <v>0</v>
      </c>
      <c r="V73" s="185" t="e">
        <f>(H73+I73+P73+#REF!)*T73</f>
        <v>#REF!</v>
      </c>
      <c r="W73" s="185" t="e">
        <f>(#REF!+#REF!+#REF!)*T73</f>
        <v>#REF!</v>
      </c>
      <c r="X73" s="185" t="e">
        <f>(#REF!+#REF!+#REF!)*T73</f>
        <v>#REF!</v>
      </c>
      <c r="Y73" s="185" t="e">
        <f>(#REF!+#REF!+#REF!)*T73</f>
        <v>#REF!</v>
      </c>
      <c r="Z73" s="185" t="e">
        <f>(#REF!+#REF!+#REF!)*T73</f>
        <v>#REF!</v>
      </c>
      <c r="AA73" s="185" t="e">
        <f>#REF!*T73</f>
        <v>#REF!</v>
      </c>
      <c r="AB73" s="260"/>
    </row>
    <row r="74" spans="1:28" s="8" customFormat="1" hidden="1" x14ac:dyDescent="0.25">
      <c r="A74" s="209"/>
      <c r="B74" s="211"/>
      <c r="C74" s="209"/>
      <c r="D74" s="210"/>
      <c r="E74" s="209"/>
      <c r="F74" s="209"/>
      <c r="G74" s="202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40">
        <f t="shared" si="2"/>
        <v>0</v>
      </c>
      <c r="S74" s="203"/>
      <c r="T74" s="204"/>
      <c r="U74" s="250">
        <f t="shared" si="0"/>
        <v>0</v>
      </c>
      <c r="V74" s="185" t="e">
        <f>(H74+I74+P74+#REF!)*T74</f>
        <v>#REF!</v>
      </c>
      <c r="W74" s="185" t="e">
        <f>(#REF!+#REF!+#REF!)*T74</f>
        <v>#REF!</v>
      </c>
      <c r="X74" s="185" t="e">
        <f>(#REF!+#REF!+#REF!)*T74</f>
        <v>#REF!</v>
      </c>
      <c r="Y74" s="185" t="e">
        <f>(#REF!+#REF!+#REF!)*T74</f>
        <v>#REF!</v>
      </c>
      <c r="Z74" s="185" t="e">
        <f>(#REF!+#REF!+#REF!)*T74</f>
        <v>#REF!</v>
      </c>
      <c r="AA74" s="185" t="e">
        <f>#REF!*T74</f>
        <v>#REF!</v>
      </c>
      <c r="AB74" s="260"/>
    </row>
    <row r="75" spans="1:28" s="8" customFormat="1" hidden="1" x14ac:dyDescent="0.25">
      <c r="A75" s="209"/>
      <c r="B75" s="211"/>
      <c r="C75" s="209"/>
      <c r="D75" s="210"/>
      <c r="E75" s="209"/>
      <c r="F75" s="209"/>
      <c r="G75" s="202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40">
        <f t="shared" si="2"/>
        <v>0</v>
      </c>
      <c r="S75" s="203"/>
      <c r="T75" s="204"/>
      <c r="U75" s="250">
        <f t="shared" si="0"/>
        <v>0</v>
      </c>
      <c r="V75" s="185" t="e">
        <f>(H75+I75+P75+#REF!)*T75</f>
        <v>#REF!</v>
      </c>
      <c r="W75" s="185" t="e">
        <f>(#REF!+#REF!+#REF!)*T75</f>
        <v>#REF!</v>
      </c>
      <c r="X75" s="185" t="e">
        <f>(#REF!+#REF!+#REF!)*T75</f>
        <v>#REF!</v>
      </c>
      <c r="Y75" s="185" t="e">
        <f>(#REF!+#REF!+#REF!)*T75</f>
        <v>#REF!</v>
      </c>
      <c r="Z75" s="185" t="e">
        <f>(#REF!+#REF!+#REF!)*T75</f>
        <v>#REF!</v>
      </c>
      <c r="AA75" s="185" t="e">
        <f>#REF!*T75</f>
        <v>#REF!</v>
      </c>
      <c r="AB75" s="260"/>
    </row>
    <row r="76" spans="1:28" s="8" customFormat="1" hidden="1" x14ac:dyDescent="0.25">
      <c r="A76" s="209"/>
      <c r="B76" s="209"/>
      <c r="C76" s="209"/>
      <c r="D76" s="210"/>
      <c r="E76" s="209"/>
      <c r="F76" s="209"/>
      <c r="G76" s="202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40">
        <f t="shared" si="2"/>
        <v>0</v>
      </c>
      <c r="S76" s="203"/>
      <c r="T76" s="204"/>
      <c r="U76" s="250">
        <f>R76*T76</f>
        <v>0</v>
      </c>
      <c r="V76" s="185" t="e">
        <f>(H76+I76+P76+#REF!)*T76</f>
        <v>#REF!</v>
      </c>
      <c r="W76" s="185" t="e">
        <f>(#REF!+#REF!+#REF!)*T76</f>
        <v>#REF!</v>
      </c>
      <c r="X76" s="185" t="e">
        <f>(#REF!+#REF!+#REF!)*T76</f>
        <v>#REF!</v>
      </c>
      <c r="Y76" s="185" t="e">
        <f>(#REF!+#REF!+#REF!)*T76</f>
        <v>#REF!</v>
      </c>
      <c r="Z76" s="185" t="e">
        <f>(#REF!+#REF!+#REF!)*T76</f>
        <v>#REF!</v>
      </c>
      <c r="AA76" s="185" t="e">
        <f>#REF!*T76</f>
        <v>#REF!</v>
      </c>
      <c r="AB76" s="260"/>
    </row>
    <row r="77" spans="1:28" s="8" customFormat="1" hidden="1" x14ac:dyDescent="0.25">
      <c r="A77" s="209"/>
      <c r="B77" s="209"/>
      <c r="C77" s="209"/>
      <c r="D77" s="210"/>
      <c r="E77" s="209"/>
      <c r="F77" s="209"/>
      <c r="G77" s="202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40">
        <f t="shared" si="2"/>
        <v>0</v>
      </c>
      <c r="S77" s="203"/>
      <c r="T77" s="204"/>
      <c r="U77" s="250">
        <f>R77*T77</f>
        <v>0</v>
      </c>
      <c r="V77" s="185" t="e">
        <f>(H77+I77+P77+#REF!)*T77</f>
        <v>#REF!</v>
      </c>
      <c r="W77" s="185" t="e">
        <f>(#REF!+#REF!+#REF!)*T77</f>
        <v>#REF!</v>
      </c>
      <c r="X77" s="185" t="e">
        <f>(#REF!+#REF!+#REF!)*T77</f>
        <v>#REF!</v>
      </c>
      <c r="Y77" s="185" t="e">
        <f>(#REF!+#REF!+#REF!)*T77</f>
        <v>#REF!</v>
      </c>
      <c r="Z77" s="185" t="e">
        <f>(#REF!+#REF!+#REF!)*T77</f>
        <v>#REF!</v>
      </c>
      <c r="AA77" s="185" t="e">
        <f>#REF!*T77</f>
        <v>#REF!</v>
      </c>
      <c r="AB77" s="260"/>
    </row>
    <row r="78" spans="1:28" s="8" customFormat="1" hidden="1" x14ac:dyDescent="0.25">
      <c r="A78" s="209"/>
      <c r="B78" s="211"/>
      <c r="C78" s="214"/>
      <c r="D78" s="215"/>
      <c r="E78" s="209"/>
      <c r="F78" s="209"/>
      <c r="G78" s="202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40">
        <f t="shared" si="2"/>
        <v>0</v>
      </c>
      <c r="S78" s="203"/>
      <c r="T78" s="204"/>
      <c r="U78" s="250">
        <f>R78*T78</f>
        <v>0</v>
      </c>
      <c r="V78" s="185" t="e">
        <f>(H78+I78+P78+#REF!)*T78</f>
        <v>#REF!</v>
      </c>
      <c r="W78" s="185" t="e">
        <f>(#REF!+#REF!+#REF!)*T78</f>
        <v>#REF!</v>
      </c>
      <c r="X78" s="185" t="e">
        <f>(#REF!+#REF!+#REF!)*T78</f>
        <v>#REF!</v>
      </c>
      <c r="Y78" s="185" t="e">
        <f>(#REF!+#REF!+#REF!)*T78</f>
        <v>#REF!</v>
      </c>
      <c r="Z78" s="185" t="e">
        <f>(#REF!+#REF!+#REF!)*T78</f>
        <v>#REF!</v>
      </c>
      <c r="AA78" s="185" t="e">
        <f>#REF!*T78</f>
        <v>#REF!</v>
      </c>
      <c r="AB78" s="260"/>
    </row>
    <row r="79" spans="1:28" s="8" customFormat="1" hidden="1" x14ac:dyDescent="0.25">
      <c r="A79" s="209"/>
      <c r="B79" s="211"/>
      <c r="C79" s="214"/>
      <c r="D79" s="215"/>
      <c r="E79" s="209"/>
      <c r="F79" s="209"/>
      <c r="G79" s="202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40">
        <f t="shared" si="2"/>
        <v>0</v>
      </c>
      <c r="S79" s="203"/>
      <c r="T79" s="204"/>
      <c r="U79" s="250">
        <f>R79*T79</f>
        <v>0</v>
      </c>
      <c r="V79" s="185" t="e">
        <f>(H79+I79+P79+#REF!)*T79</f>
        <v>#REF!</v>
      </c>
      <c r="W79" s="185" t="e">
        <f>(#REF!+#REF!+#REF!)*T79</f>
        <v>#REF!</v>
      </c>
      <c r="X79" s="185" t="e">
        <f>(#REF!+#REF!+#REF!)*T79</f>
        <v>#REF!</v>
      </c>
      <c r="Y79" s="185" t="e">
        <f>(#REF!+#REF!+#REF!)*T79</f>
        <v>#REF!</v>
      </c>
      <c r="Z79" s="185" t="e">
        <f>(#REF!+#REF!+#REF!)*T79</f>
        <v>#REF!</v>
      </c>
      <c r="AA79" s="185" t="e">
        <f>#REF!*T79</f>
        <v>#REF!</v>
      </c>
      <c r="AB79" s="260"/>
    </row>
    <row r="80" spans="1:28" s="8" customFormat="1" hidden="1" x14ac:dyDescent="0.25">
      <c r="A80" s="209"/>
      <c r="B80" s="209"/>
      <c r="C80" s="209"/>
      <c r="D80" s="210"/>
      <c r="E80" s="209"/>
      <c r="F80" s="209"/>
      <c r="G80" s="202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40">
        <f t="shared" si="2"/>
        <v>0</v>
      </c>
      <c r="S80" s="203"/>
      <c r="T80" s="204"/>
      <c r="U80" s="250">
        <f t="shared" si="0"/>
        <v>0</v>
      </c>
      <c r="V80" s="185" t="e">
        <f>(H80+I80+P80+#REF!)*T80</f>
        <v>#REF!</v>
      </c>
      <c r="W80" s="185" t="e">
        <f>(#REF!+#REF!+#REF!)*T80</f>
        <v>#REF!</v>
      </c>
      <c r="X80" s="185" t="e">
        <f>(#REF!+#REF!+#REF!)*T80</f>
        <v>#REF!</v>
      </c>
      <c r="Y80" s="185" t="e">
        <f>(#REF!+#REF!+#REF!)*T80</f>
        <v>#REF!</v>
      </c>
      <c r="Z80" s="185" t="e">
        <f>(#REF!+#REF!+#REF!)*T80</f>
        <v>#REF!</v>
      </c>
      <c r="AA80" s="185" t="e">
        <f>#REF!*T80</f>
        <v>#REF!</v>
      </c>
      <c r="AB80" s="260"/>
    </row>
    <row r="81" spans="1:28" s="8" customFormat="1" hidden="1" x14ac:dyDescent="0.25">
      <c r="A81" s="209"/>
      <c r="B81" s="209"/>
      <c r="C81" s="209"/>
      <c r="D81" s="210"/>
      <c r="E81" s="209"/>
      <c r="F81" s="209"/>
      <c r="G81" s="202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40">
        <f t="shared" si="2"/>
        <v>0</v>
      </c>
      <c r="S81" s="203"/>
      <c r="T81" s="204"/>
      <c r="U81" s="250">
        <f t="shared" si="0"/>
        <v>0</v>
      </c>
      <c r="V81" s="185" t="e">
        <f>(H81+I81+P81+#REF!)*T81</f>
        <v>#REF!</v>
      </c>
      <c r="W81" s="185" t="e">
        <f>(#REF!+#REF!+#REF!)*T81</f>
        <v>#REF!</v>
      </c>
      <c r="X81" s="185" t="e">
        <f>(#REF!+#REF!+#REF!)*T81</f>
        <v>#REF!</v>
      </c>
      <c r="Y81" s="185" t="e">
        <f>(#REF!+#REF!+#REF!)*T81</f>
        <v>#REF!</v>
      </c>
      <c r="Z81" s="185" t="e">
        <f>(#REF!+#REF!+#REF!)*T81</f>
        <v>#REF!</v>
      </c>
      <c r="AA81" s="185" t="e">
        <f>#REF!*T81</f>
        <v>#REF!</v>
      </c>
      <c r="AB81" s="260"/>
    </row>
    <row r="82" spans="1:28" s="8" customFormat="1" hidden="1" x14ac:dyDescent="0.25">
      <c r="A82" s="209"/>
      <c r="B82" s="209"/>
      <c r="C82" s="209"/>
      <c r="D82" s="210"/>
      <c r="E82" s="209"/>
      <c r="F82" s="209"/>
      <c r="G82" s="202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40">
        <f t="shared" si="2"/>
        <v>0</v>
      </c>
      <c r="S82" s="203"/>
      <c r="T82" s="204"/>
      <c r="U82" s="250">
        <f t="shared" si="0"/>
        <v>0</v>
      </c>
      <c r="V82" s="185" t="e">
        <f>(H82+I82+P82+#REF!)*T82</f>
        <v>#REF!</v>
      </c>
      <c r="W82" s="185" t="e">
        <f>(#REF!+#REF!+#REF!)*T82</f>
        <v>#REF!</v>
      </c>
      <c r="X82" s="185" t="e">
        <f>(#REF!+#REF!+#REF!)*T82</f>
        <v>#REF!</v>
      </c>
      <c r="Y82" s="185" t="e">
        <f>(#REF!+#REF!+#REF!)*T82</f>
        <v>#REF!</v>
      </c>
      <c r="Z82" s="185" t="e">
        <f>(#REF!+#REF!+#REF!)*T82</f>
        <v>#REF!</v>
      </c>
      <c r="AA82" s="185" t="e">
        <f>#REF!*T82</f>
        <v>#REF!</v>
      </c>
      <c r="AB82" s="260"/>
    </row>
    <row r="83" spans="1:28" s="8" customFormat="1" hidden="1" x14ac:dyDescent="0.25">
      <c r="A83" s="209"/>
      <c r="B83" s="209"/>
      <c r="C83" s="209"/>
      <c r="D83" s="210"/>
      <c r="E83" s="209"/>
      <c r="F83" s="209"/>
      <c r="G83" s="202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40">
        <f t="shared" si="2"/>
        <v>0</v>
      </c>
      <c r="S83" s="203"/>
      <c r="T83" s="204"/>
      <c r="U83" s="250">
        <f t="shared" si="0"/>
        <v>0</v>
      </c>
      <c r="V83" s="185" t="e">
        <f>(H83+I83+P83+#REF!)*T83</f>
        <v>#REF!</v>
      </c>
      <c r="W83" s="185" t="e">
        <f>(#REF!+#REF!+#REF!)*T83</f>
        <v>#REF!</v>
      </c>
      <c r="X83" s="185" t="e">
        <f>(#REF!+#REF!+#REF!)*T83</f>
        <v>#REF!</v>
      </c>
      <c r="Y83" s="185" t="e">
        <f>(#REF!+#REF!+#REF!)*T83</f>
        <v>#REF!</v>
      </c>
      <c r="Z83" s="185" t="e">
        <f>(#REF!+#REF!+#REF!)*T83</f>
        <v>#REF!</v>
      </c>
      <c r="AA83" s="185" t="e">
        <f>#REF!*T83</f>
        <v>#REF!</v>
      </c>
      <c r="AB83" s="260"/>
    </row>
    <row r="84" spans="1:28" s="8" customFormat="1" hidden="1" x14ac:dyDescent="0.25">
      <c r="A84" s="209"/>
      <c r="B84" s="211"/>
      <c r="C84" s="214"/>
      <c r="D84" s="215"/>
      <c r="E84" s="209"/>
      <c r="F84" s="209"/>
      <c r="G84" s="202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40">
        <f t="shared" si="2"/>
        <v>0</v>
      </c>
      <c r="S84" s="203"/>
      <c r="T84" s="204"/>
      <c r="U84" s="250">
        <f t="shared" si="0"/>
        <v>0</v>
      </c>
      <c r="V84" s="185" t="e">
        <f>(H84+I84+P84+#REF!)*T84</f>
        <v>#REF!</v>
      </c>
      <c r="W84" s="185" t="e">
        <f>(#REF!+#REF!+#REF!)*T84</f>
        <v>#REF!</v>
      </c>
      <c r="X84" s="185" t="e">
        <f>(#REF!+#REF!+#REF!)*T84</f>
        <v>#REF!</v>
      </c>
      <c r="Y84" s="185" t="e">
        <f>(#REF!+#REF!+#REF!)*T84</f>
        <v>#REF!</v>
      </c>
      <c r="Z84" s="185" t="e">
        <f>(#REF!+#REF!+#REF!)*T84</f>
        <v>#REF!</v>
      </c>
      <c r="AA84" s="185" t="e">
        <f>#REF!*T84</f>
        <v>#REF!</v>
      </c>
      <c r="AB84" s="260"/>
    </row>
    <row r="85" spans="1:28" s="8" customFormat="1" hidden="1" x14ac:dyDescent="0.25">
      <c r="A85" s="209"/>
      <c r="B85" s="211"/>
      <c r="C85" s="214"/>
      <c r="D85" s="215"/>
      <c r="E85" s="209"/>
      <c r="F85" s="209"/>
      <c r="G85" s="202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40">
        <f t="shared" si="2"/>
        <v>0</v>
      </c>
      <c r="S85" s="203"/>
      <c r="T85" s="204"/>
      <c r="U85" s="250">
        <f t="shared" si="0"/>
        <v>0</v>
      </c>
      <c r="V85" s="185" t="e">
        <f>(H85+I85+P85+#REF!)*T85</f>
        <v>#REF!</v>
      </c>
      <c r="W85" s="185" t="e">
        <f>(#REF!+#REF!+#REF!)*T85</f>
        <v>#REF!</v>
      </c>
      <c r="X85" s="185" t="e">
        <f>(#REF!+#REF!+#REF!)*T85</f>
        <v>#REF!</v>
      </c>
      <c r="Y85" s="185" t="e">
        <f>(#REF!+#REF!+#REF!)*T85</f>
        <v>#REF!</v>
      </c>
      <c r="Z85" s="185" t="e">
        <f>(#REF!+#REF!+#REF!)*T85</f>
        <v>#REF!</v>
      </c>
      <c r="AA85" s="185" t="e">
        <f>#REF!*T85</f>
        <v>#REF!</v>
      </c>
      <c r="AB85" s="260"/>
    </row>
    <row r="86" spans="1:28" s="8" customFormat="1" hidden="1" x14ac:dyDescent="0.25">
      <c r="A86" s="209"/>
      <c r="B86" s="211"/>
      <c r="C86" s="214"/>
      <c r="D86" s="210"/>
      <c r="E86" s="209"/>
      <c r="F86" s="209"/>
      <c r="G86" s="202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40">
        <f t="shared" si="2"/>
        <v>0</v>
      </c>
      <c r="S86" s="203"/>
      <c r="T86" s="204"/>
      <c r="U86" s="250">
        <f t="shared" si="0"/>
        <v>0</v>
      </c>
      <c r="V86" s="185" t="e">
        <f>(H86+I86+P86+#REF!)*T86</f>
        <v>#REF!</v>
      </c>
      <c r="W86" s="185" t="e">
        <f>(#REF!+#REF!+#REF!)*T86</f>
        <v>#REF!</v>
      </c>
      <c r="X86" s="185" t="e">
        <f>(#REF!+#REF!+#REF!)*T86</f>
        <v>#REF!</v>
      </c>
      <c r="Y86" s="185" t="e">
        <f>(#REF!+#REF!+#REF!)*T86</f>
        <v>#REF!</v>
      </c>
      <c r="Z86" s="185" t="e">
        <f>(#REF!+#REF!+#REF!)*T86</f>
        <v>#REF!</v>
      </c>
      <c r="AA86" s="185" t="e">
        <f>#REF!*T86</f>
        <v>#REF!</v>
      </c>
      <c r="AB86" s="260"/>
    </row>
    <row r="87" spans="1:28" s="9" customFormat="1" hidden="1" x14ac:dyDescent="0.25">
      <c r="A87" s="209"/>
      <c r="B87" s="214"/>
      <c r="C87" s="214"/>
      <c r="D87" s="210"/>
      <c r="E87" s="209"/>
      <c r="F87" s="209"/>
      <c r="G87" s="202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40">
        <f t="shared" si="2"/>
        <v>0</v>
      </c>
      <c r="S87" s="203"/>
      <c r="T87" s="204"/>
      <c r="U87" s="250">
        <f t="shared" si="0"/>
        <v>0</v>
      </c>
      <c r="V87" s="185" t="e">
        <f>(H87+I87+P87+#REF!)*T87</f>
        <v>#REF!</v>
      </c>
      <c r="W87" s="185" t="e">
        <f>(#REF!+#REF!+#REF!)*T87</f>
        <v>#REF!</v>
      </c>
      <c r="X87" s="185" t="e">
        <f>(#REF!+#REF!+#REF!)*T87</f>
        <v>#REF!</v>
      </c>
      <c r="Y87" s="185" t="e">
        <f>(#REF!+#REF!+#REF!)*T87</f>
        <v>#REF!</v>
      </c>
      <c r="Z87" s="185" t="e">
        <f>(#REF!+#REF!+#REF!)*T87</f>
        <v>#REF!</v>
      </c>
      <c r="AA87" s="185" t="e">
        <f>#REF!*T87</f>
        <v>#REF!</v>
      </c>
      <c r="AB87" s="260"/>
    </row>
    <row r="88" spans="1:28" s="9" customFormat="1" hidden="1" x14ac:dyDescent="0.25">
      <c r="A88" s="209"/>
      <c r="B88" s="211"/>
      <c r="C88" s="214"/>
      <c r="D88" s="210"/>
      <c r="E88" s="209"/>
      <c r="F88" s="209"/>
      <c r="G88" s="202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40">
        <f t="shared" si="2"/>
        <v>0</v>
      </c>
      <c r="S88" s="203"/>
      <c r="T88" s="204"/>
      <c r="U88" s="250">
        <f t="shared" si="0"/>
        <v>0</v>
      </c>
      <c r="V88" s="185" t="e">
        <f>(H88+I88+P88+#REF!)*T88</f>
        <v>#REF!</v>
      </c>
      <c r="W88" s="185" t="e">
        <f>(#REF!+#REF!+#REF!)*T88</f>
        <v>#REF!</v>
      </c>
      <c r="X88" s="185" t="e">
        <f>(#REF!+#REF!+#REF!)*T88</f>
        <v>#REF!</v>
      </c>
      <c r="Y88" s="185" t="e">
        <f>(#REF!+#REF!+#REF!)*T88</f>
        <v>#REF!</v>
      </c>
      <c r="Z88" s="185" t="e">
        <f>(#REF!+#REF!+#REF!)*T88</f>
        <v>#REF!</v>
      </c>
      <c r="AA88" s="185" t="e">
        <f>#REF!*T88</f>
        <v>#REF!</v>
      </c>
      <c r="AB88" s="260"/>
    </row>
    <row r="89" spans="1:28" x14ac:dyDescent="0.25">
      <c r="A89" s="231"/>
      <c r="B89" s="226" t="s">
        <v>86</v>
      </c>
      <c r="C89" s="227"/>
      <c r="D89" s="227"/>
      <c r="E89" s="228"/>
      <c r="F89" s="217"/>
      <c r="G89" s="217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32"/>
      <c r="S89" s="229"/>
      <c r="T89" s="230"/>
      <c r="U89" s="236">
        <f>SUM(U5:U88)</f>
        <v>0</v>
      </c>
      <c r="V89" s="169" t="e">
        <f t="shared" ref="V89:AA89" si="3">SUM(V5:V88)</f>
        <v>#REF!</v>
      </c>
      <c r="W89" s="169" t="e">
        <f t="shared" si="3"/>
        <v>#REF!</v>
      </c>
      <c r="X89" s="169" t="e">
        <f t="shared" si="3"/>
        <v>#REF!</v>
      </c>
      <c r="Y89" s="169" t="e">
        <f t="shared" si="3"/>
        <v>#REF!</v>
      </c>
      <c r="Z89" s="169" t="e">
        <f t="shared" si="3"/>
        <v>#REF!</v>
      </c>
      <c r="AA89" s="169" t="e">
        <f t="shared" si="3"/>
        <v>#REF!</v>
      </c>
      <c r="AB89" s="257"/>
    </row>
    <row r="90" spans="1:28" s="223" customFormat="1" x14ac:dyDescent="0.25">
      <c r="A90" s="218"/>
      <c r="B90" s="219"/>
      <c r="C90" s="219"/>
      <c r="D90" s="219"/>
      <c r="E90" s="219"/>
      <c r="F90" s="219"/>
      <c r="G90" s="219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34"/>
      <c r="S90" s="218"/>
      <c r="T90" s="221"/>
      <c r="U90" s="237"/>
      <c r="V90" s="222"/>
      <c r="W90" s="222"/>
      <c r="X90" s="222"/>
      <c r="Y90" s="222"/>
      <c r="Z90" s="222"/>
      <c r="AA90" s="222"/>
      <c r="AB90" s="261"/>
    </row>
    <row r="91" spans="1:28" s="223" customFormat="1" ht="17.399999999999999" x14ac:dyDescent="0.3">
      <c r="A91" s="218"/>
      <c r="B91" s="219"/>
      <c r="C91" s="220"/>
      <c r="D91" s="219"/>
      <c r="E91" s="220"/>
      <c r="F91" s="219"/>
      <c r="G91" s="219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34"/>
      <c r="S91" s="218"/>
      <c r="T91" s="221"/>
      <c r="U91" s="237"/>
      <c r="V91" s="222"/>
      <c r="W91" s="222"/>
      <c r="X91" s="222"/>
      <c r="Y91" s="222"/>
      <c r="Z91" s="222"/>
      <c r="AA91" s="222"/>
      <c r="AB91" s="261"/>
    </row>
    <row r="92" spans="1:28" s="223" customFormat="1" ht="17.399999999999999" x14ac:dyDescent="0.25">
      <c r="A92" s="267"/>
      <c r="B92" s="267"/>
      <c r="C92" s="267"/>
      <c r="D92" s="219"/>
      <c r="E92" s="219"/>
      <c r="F92" s="219"/>
      <c r="G92" s="219"/>
      <c r="H92" s="224" t="s">
        <v>105</v>
      </c>
      <c r="I92" s="224"/>
      <c r="J92" s="224"/>
      <c r="K92" s="224"/>
      <c r="L92" s="224"/>
      <c r="M92" s="224"/>
      <c r="N92" s="224"/>
      <c r="O92" s="224"/>
      <c r="P92" s="224"/>
      <c r="Q92" s="224"/>
      <c r="R92" s="234"/>
      <c r="S92" s="218"/>
      <c r="T92" s="221"/>
      <c r="U92" s="237"/>
      <c r="V92" s="222"/>
      <c r="W92" s="222"/>
      <c r="X92" s="222"/>
      <c r="Y92" s="222"/>
      <c r="Z92" s="222"/>
      <c r="AA92" s="222"/>
      <c r="AB92" s="261"/>
    </row>
    <row r="93" spans="1:28" s="223" customFormat="1" ht="17.399999999999999" x14ac:dyDescent="0.3">
      <c r="A93" s="4"/>
      <c r="B93" s="5"/>
      <c r="C93" s="186"/>
      <c r="D93" s="219"/>
      <c r="E93" s="219"/>
      <c r="F93" s="219"/>
      <c r="G93" s="219"/>
      <c r="H93" s="186"/>
      <c r="I93" s="186"/>
      <c r="J93" s="186"/>
      <c r="K93" s="186"/>
      <c r="L93" s="186"/>
      <c r="M93" s="186"/>
      <c r="N93" s="186"/>
      <c r="O93" s="186"/>
      <c r="P93" s="225"/>
      <c r="Q93" s="225"/>
      <c r="R93" s="234"/>
      <c r="S93" s="218"/>
      <c r="T93" s="221"/>
      <c r="U93" s="237"/>
      <c r="V93" s="222"/>
      <c r="W93" s="222"/>
      <c r="X93" s="222"/>
      <c r="Y93" s="222"/>
      <c r="Z93" s="222"/>
      <c r="AA93" s="222"/>
      <c r="AB93" s="261"/>
    </row>
    <row r="94" spans="1:28" s="223" customFormat="1" ht="17.399999999999999" x14ac:dyDescent="0.3">
      <c r="A94" s="268"/>
      <c r="B94" s="268"/>
      <c r="C94" s="268"/>
      <c r="D94" s="219"/>
      <c r="E94" s="219"/>
      <c r="F94" s="219"/>
      <c r="G94" s="219"/>
      <c r="H94" s="187" t="s">
        <v>107</v>
      </c>
      <c r="I94" s="186"/>
      <c r="J94" s="186"/>
      <c r="K94" s="186"/>
      <c r="L94" s="186"/>
      <c r="M94" s="186"/>
      <c r="N94" s="186"/>
      <c r="O94" s="186"/>
      <c r="P94" s="225"/>
      <c r="Q94" s="225"/>
      <c r="R94" s="234"/>
      <c r="S94" s="218"/>
      <c r="T94" s="221"/>
      <c r="U94" s="237"/>
      <c r="V94" s="222"/>
      <c r="W94" s="222"/>
      <c r="X94" s="222"/>
      <c r="Y94" s="222"/>
      <c r="Z94" s="222"/>
      <c r="AA94" s="222"/>
      <c r="AB94" s="261"/>
    </row>
    <row r="95" spans="1:28" s="223" customFormat="1" x14ac:dyDescent="0.25">
      <c r="A95" s="218"/>
      <c r="B95" s="219"/>
      <c r="C95" s="219"/>
      <c r="D95" s="219"/>
      <c r="E95" s="219"/>
      <c r="F95" s="219"/>
      <c r="G95" s="219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34"/>
      <c r="S95" s="218"/>
      <c r="T95" s="221"/>
      <c r="U95" s="237"/>
      <c r="AB95" s="261"/>
    </row>
    <row r="96" spans="1:28" x14ac:dyDescent="0.25">
      <c r="A96" s="7"/>
      <c r="B96" s="6"/>
      <c r="C96" s="6"/>
      <c r="D96" s="6"/>
      <c r="E96" s="6"/>
      <c r="F96" s="6"/>
      <c r="G96" s="6"/>
      <c r="H96" s="7"/>
      <c r="I96" s="7"/>
      <c r="J96" s="7"/>
      <c r="K96" s="7"/>
      <c r="L96" s="7"/>
      <c r="M96" s="7"/>
      <c r="N96" s="7"/>
      <c r="O96" s="7"/>
      <c r="P96" s="7"/>
      <c r="Q96" s="7"/>
      <c r="R96" s="233"/>
      <c r="S96" s="7"/>
      <c r="T96" s="188"/>
      <c r="U96" s="238"/>
    </row>
    <row r="97" spans="1:21" x14ac:dyDescent="0.25">
      <c r="A97" s="7"/>
      <c r="B97" s="6"/>
      <c r="C97" s="6"/>
      <c r="D97" s="6"/>
      <c r="E97" s="6"/>
      <c r="F97" s="6"/>
      <c r="G97" s="6"/>
      <c r="H97" s="7"/>
      <c r="I97" s="7"/>
      <c r="J97" s="7"/>
      <c r="K97" s="7"/>
      <c r="L97" s="7"/>
      <c r="M97" s="7"/>
      <c r="N97" s="7"/>
      <c r="O97" s="7"/>
      <c r="P97" s="7"/>
      <c r="Q97" s="7"/>
      <c r="R97" s="233"/>
      <c r="S97" s="7"/>
      <c r="T97" s="188"/>
      <c r="U97" s="238"/>
    </row>
    <row r="98" spans="1:21" x14ac:dyDescent="0.25">
      <c r="A98" s="7"/>
      <c r="B98" s="6"/>
      <c r="C98" s="6"/>
      <c r="D98" s="6"/>
      <c r="E98" s="6"/>
      <c r="F98" s="6"/>
      <c r="G98" s="6"/>
      <c r="H98" s="7"/>
      <c r="I98" s="7"/>
      <c r="J98" s="7"/>
      <c r="K98" s="7"/>
      <c r="L98" s="7"/>
      <c r="M98" s="7"/>
      <c r="N98" s="7"/>
      <c r="O98" s="7"/>
      <c r="P98" s="7"/>
      <c r="Q98" s="7"/>
      <c r="R98" s="233"/>
      <c r="S98" s="7"/>
      <c r="T98" s="188"/>
      <c r="U98" s="238"/>
    </row>
  </sheetData>
  <autoFilter ref="A4:AB89" xr:uid="{00000000-0009-0000-0000-000000000000}">
    <filterColumn colId="1">
      <customFilters>
        <customFilter operator="notEqual" val=" "/>
      </customFilters>
    </filterColumn>
  </autoFilter>
  <mergeCells count="7">
    <mergeCell ref="S3:U3"/>
    <mergeCell ref="V3:AA3"/>
    <mergeCell ref="A92:C92"/>
    <mergeCell ref="A94:C94"/>
    <mergeCell ref="B1:H1"/>
    <mergeCell ref="B2:H2"/>
    <mergeCell ref="H3:Q3"/>
  </mergeCells>
  <dataValidations count="5">
    <dataValidation type="list" allowBlank="1" showInputMessage="1" showErrorMessage="1" sqref="S32:S88" xr:uid="{00000000-0002-0000-0000-000000000000}">
      <formula1>одиниці_виміру</formula1>
    </dataValidation>
    <dataValidation type="list" allowBlank="1" showInputMessage="1" showErrorMessage="1" sqref="F59:F88" xr:uid="{00000000-0002-0000-0000-000001000000}">
      <formula1>категорії_витрат_тюрма</formula1>
    </dataValidation>
    <dataValidation type="list" allowBlank="1" showInputMessage="1" showErrorMessage="1" sqref="A60:A88" xr:uid="{00000000-0002-0000-0000-000002000000}">
      <formula1>лінія_бюджету_тюрма</formula1>
    </dataValidation>
    <dataValidation type="list" allowBlank="1" showInputMessage="1" showErrorMessage="1" sqref="G5:G88" xr:uid="{00000000-0002-0000-0000-000003000000}">
      <formula1>тип</formula1>
    </dataValidation>
    <dataValidation type="list" allowBlank="1" showInputMessage="1" showErrorMessage="1" sqref="F5:F58" xr:uid="{00000000-0002-0000-0000-000004000000}">
      <formula1>кв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'лінії бюджету'!$C$2:$C$4</xm:f>
          </x14:formula1>
          <xm:sqref>A5:A59</xm:sqref>
        </x14:dataValidation>
        <x14:dataValidation type="list" allowBlank="1" showInputMessage="1" showErrorMessage="1" xr:uid="{00000000-0002-0000-0000-000006000000}">
          <x14:formula1>
            <xm:f>'одиниці виміру'!$A$1:$A$17</xm:f>
          </x14:formula1>
          <xm:sqref>S5:S31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22">
    <tabColor theme="8" tint="0.59999389629810485"/>
  </sheetPr>
  <dimension ref="A1:M322"/>
  <sheetViews>
    <sheetView zoomScaleNormal="100" zoomScaleSheetLayoutView="100" workbookViewId="0">
      <selection activeCell="J7" sqref="J7"/>
    </sheetView>
  </sheetViews>
  <sheetFormatPr defaultColWidth="9.109375" defaultRowHeight="13.2" x14ac:dyDescent="0.25"/>
  <cols>
    <col min="1" max="1" width="5" style="100" customWidth="1"/>
    <col min="2" max="2" width="24.44140625" style="100" customWidth="1"/>
    <col min="3" max="3" width="25.5546875" style="100" customWidth="1"/>
    <col min="4" max="4" width="15.109375" style="100" customWidth="1"/>
    <col min="5" max="5" width="18.33203125" style="100" customWidth="1"/>
    <col min="6" max="6" width="17.109375" style="100" customWidth="1"/>
    <col min="7" max="7" width="20" style="100" customWidth="1"/>
    <col min="8" max="8" width="24.6640625" style="100" customWidth="1"/>
    <col min="9" max="9" width="12.6640625" style="100" customWidth="1"/>
    <col min="10" max="10" width="10.5546875" style="100" customWidth="1"/>
    <col min="11" max="16384" width="9.109375" style="100"/>
  </cols>
  <sheetData>
    <row r="1" spans="1:13" ht="24" customHeight="1" thickBot="1" x14ac:dyDescent="0.3">
      <c r="A1" s="305" t="s">
        <v>36</v>
      </c>
      <c r="B1" s="306"/>
      <c r="C1" s="306"/>
      <c r="D1" s="306"/>
      <c r="E1" s="306"/>
      <c r="F1" s="306"/>
      <c r="G1" s="306"/>
      <c r="H1" s="306"/>
      <c r="I1" s="306"/>
      <c r="J1" s="307"/>
    </row>
    <row r="2" spans="1:13" x14ac:dyDescent="0.25">
      <c r="A2" s="101"/>
      <c r="B2" s="22"/>
      <c r="C2" s="101"/>
      <c r="D2" s="101"/>
      <c r="E2" s="101"/>
      <c r="F2" s="101"/>
      <c r="G2" s="101"/>
      <c r="H2" s="101"/>
      <c r="I2" s="101"/>
      <c r="J2" s="102"/>
      <c r="K2" s="102"/>
      <c r="L2" s="102"/>
      <c r="M2" s="102"/>
    </row>
    <row r="3" spans="1:13" x14ac:dyDescent="0.25">
      <c r="A3" s="101"/>
      <c r="B3" s="22"/>
      <c r="C3" s="101"/>
      <c r="D3" s="101"/>
      <c r="E3" s="101"/>
      <c r="F3" s="101"/>
      <c r="G3" s="101"/>
      <c r="H3" s="101"/>
      <c r="I3" s="101"/>
      <c r="J3" s="102"/>
      <c r="K3" s="102"/>
      <c r="L3" s="102"/>
      <c r="M3" s="102"/>
    </row>
    <row r="4" spans="1:13" ht="39.75" customHeight="1" x14ac:dyDescent="0.25">
      <c r="A4" s="308" t="s">
        <v>37</v>
      </c>
      <c r="B4" s="310" t="s">
        <v>38</v>
      </c>
      <c r="C4" s="308" t="s">
        <v>39</v>
      </c>
      <c r="D4" s="312" t="s">
        <v>40</v>
      </c>
      <c r="E4" s="313"/>
      <c r="F4" s="308" t="s">
        <v>41</v>
      </c>
      <c r="G4" s="308" t="s">
        <v>42</v>
      </c>
      <c r="H4" s="308" t="s">
        <v>43</v>
      </c>
      <c r="I4" s="314" t="s">
        <v>44</v>
      </c>
      <c r="J4" s="314"/>
      <c r="K4" s="102"/>
      <c r="L4" s="102"/>
    </row>
    <row r="5" spans="1:13" ht="24" customHeight="1" x14ac:dyDescent="0.25">
      <c r="A5" s="309"/>
      <c r="B5" s="311"/>
      <c r="C5" s="309"/>
      <c r="D5" s="103" t="s">
        <v>45</v>
      </c>
      <c r="E5" s="103" t="s">
        <v>46</v>
      </c>
      <c r="F5" s="309"/>
      <c r="G5" s="309"/>
      <c r="H5" s="309"/>
      <c r="I5" s="103" t="s">
        <v>45</v>
      </c>
      <c r="J5" s="103" t="s">
        <v>46</v>
      </c>
      <c r="K5" s="102"/>
      <c r="L5" s="102"/>
    </row>
    <row r="6" spans="1:13" s="119" customFormat="1" ht="11.25" customHeight="1" x14ac:dyDescent="0.25">
      <c r="A6" s="104">
        <v>1</v>
      </c>
      <c r="B6" s="104">
        <v>2</v>
      </c>
      <c r="C6" s="105">
        <v>3</v>
      </c>
      <c r="D6" s="104">
        <v>4</v>
      </c>
      <c r="E6" s="104">
        <v>5</v>
      </c>
      <c r="F6" s="104">
        <v>6</v>
      </c>
      <c r="G6" s="104">
        <v>7</v>
      </c>
      <c r="H6" s="104">
        <v>8</v>
      </c>
      <c r="I6" s="104" t="s">
        <v>47</v>
      </c>
      <c r="J6" s="104" t="s">
        <v>76</v>
      </c>
      <c r="K6" s="118"/>
      <c r="L6" s="118"/>
    </row>
    <row r="7" spans="1:13" x14ac:dyDescent="0.25">
      <c r="A7" s="106"/>
      <c r="B7" s="107"/>
      <c r="C7" s="107"/>
      <c r="D7" s="108"/>
      <c r="E7" s="108"/>
      <c r="F7" s="108"/>
      <c r="G7" s="108"/>
      <c r="H7" s="108"/>
      <c r="I7" s="108">
        <f t="shared" ref="I7:I17" si="0">D7+G7-H7</f>
        <v>0</v>
      </c>
      <c r="J7" s="108">
        <f t="shared" ref="J7:J17" si="1">E7+F7-G7</f>
        <v>0</v>
      </c>
      <c r="K7" s="102"/>
      <c r="L7" s="102"/>
    </row>
    <row r="8" spans="1:13" x14ac:dyDescent="0.25">
      <c r="A8" s="106"/>
      <c r="B8" s="127"/>
      <c r="C8" s="127"/>
      <c r="D8" s="108"/>
      <c r="E8" s="108"/>
      <c r="F8" s="108"/>
      <c r="G8" s="108"/>
      <c r="H8" s="108"/>
      <c r="I8" s="108">
        <f t="shared" si="0"/>
        <v>0</v>
      </c>
      <c r="J8" s="108">
        <f t="shared" si="1"/>
        <v>0</v>
      </c>
      <c r="K8" s="102"/>
      <c r="L8" s="102"/>
    </row>
    <row r="9" spans="1:13" x14ac:dyDescent="0.25">
      <c r="A9" s="106"/>
      <c r="B9" s="127"/>
      <c r="C9" s="127"/>
      <c r="D9" s="108"/>
      <c r="E9" s="108"/>
      <c r="F9" s="108"/>
      <c r="G9" s="108"/>
      <c r="H9" s="108"/>
      <c r="I9" s="108">
        <f t="shared" si="0"/>
        <v>0</v>
      </c>
      <c r="J9" s="108">
        <f t="shared" si="1"/>
        <v>0</v>
      </c>
      <c r="K9" s="102"/>
      <c r="L9" s="102"/>
    </row>
    <row r="10" spans="1:13" x14ac:dyDescent="0.25">
      <c r="A10" s="106"/>
      <c r="B10" s="127"/>
      <c r="C10" s="127"/>
      <c r="D10" s="108"/>
      <c r="E10" s="108"/>
      <c r="F10" s="108"/>
      <c r="G10" s="108"/>
      <c r="H10" s="108"/>
      <c r="I10" s="108">
        <f t="shared" si="0"/>
        <v>0</v>
      </c>
      <c r="J10" s="108">
        <f t="shared" si="1"/>
        <v>0</v>
      </c>
      <c r="K10" s="102"/>
      <c r="L10" s="102"/>
    </row>
    <row r="11" spans="1:13" x14ac:dyDescent="0.25">
      <c r="A11" s="106"/>
      <c r="B11" s="107"/>
      <c r="C11" s="127"/>
      <c r="D11" s="108"/>
      <c r="E11" s="108"/>
      <c r="F11" s="108"/>
      <c r="G11" s="108"/>
      <c r="H11" s="108"/>
      <c r="I11" s="108">
        <f t="shared" si="0"/>
        <v>0</v>
      </c>
      <c r="J11" s="108">
        <f t="shared" si="1"/>
        <v>0</v>
      </c>
      <c r="K11" s="102"/>
      <c r="L11" s="102"/>
    </row>
    <row r="12" spans="1:13" x14ac:dyDescent="0.25">
      <c r="A12" s="106"/>
      <c r="B12" s="107"/>
      <c r="C12" s="107"/>
      <c r="D12" s="108"/>
      <c r="E12" s="108"/>
      <c r="F12" s="108"/>
      <c r="G12" s="108"/>
      <c r="H12" s="108"/>
      <c r="I12" s="108">
        <f t="shared" si="0"/>
        <v>0</v>
      </c>
      <c r="J12" s="108">
        <f t="shared" si="1"/>
        <v>0</v>
      </c>
      <c r="K12" s="102"/>
      <c r="L12" s="102"/>
    </row>
    <row r="13" spans="1:13" x14ac:dyDescent="0.25">
      <c r="A13" s="106"/>
      <c r="B13" s="107"/>
      <c r="C13" s="107"/>
      <c r="D13" s="108"/>
      <c r="E13" s="108"/>
      <c r="F13" s="108"/>
      <c r="G13" s="108"/>
      <c r="H13" s="108"/>
      <c r="I13" s="108">
        <f t="shared" si="0"/>
        <v>0</v>
      </c>
      <c r="J13" s="108">
        <f t="shared" si="1"/>
        <v>0</v>
      </c>
      <c r="K13" s="102"/>
      <c r="L13" s="102"/>
    </row>
    <row r="14" spans="1:13" x14ac:dyDescent="0.25">
      <c r="A14" s="106"/>
      <c r="B14" s="107"/>
      <c r="C14" s="107"/>
      <c r="D14" s="108"/>
      <c r="E14" s="108"/>
      <c r="F14" s="108"/>
      <c r="G14" s="108"/>
      <c r="H14" s="108"/>
      <c r="I14" s="108">
        <f t="shared" si="0"/>
        <v>0</v>
      </c>
      <c r="J14" s="108">
        <f t="shared" si="1"/>
        <v>0</v>
      </c>
      <c r="K14" s="102"/>
      <c r="L14" s="102"/>
    </row>
    <row r="15" spans="1:13" x14ac:dyDescent="0.25">
      <c r="A15" s="106"/>
      <c r="B15" s="107"/>
      <c r="C15" s="107"/>
      <c r="D15" s="108"/>
      <c r="E15" s="108"/>
      <c r="F15" s="108"/>
      <c r="G15" s="108"/>
      <c r="H15" s="108"/>
      <c r="I15" s="108">
        <f t="shared" si="0"/>
        <v>0</v>
      </c>
      <c r="J15" s="108">
        <f t="shared" si="1"/>
        <v>0</v>
      </c>
      <c r="K15" s="102"/>
      <c r="L15" s="102"/>
    </row>
    <row r="16" spans="1:13" x14ac:dyDescent="0.25">
      <c r="A16" s="106"/>
      <c r="B16" s="107"/>
      <c r="C16" s="107"/>
      <c r="D16" s="108"/>
      <c r="E16" s="108"/>
      <c r="F16" s="108"/>
      <c r="G16" s="108"/>
      <c r="H16" s="108"/>
      <c r="I16" s="108">
        <f t="shared" si="0"/>
        <v>0</v>
      </c>
      <c r="J16" s="108">
        <f t="shared" si="1"/>
        <v>0</v>
      </c>
      <c r="K16" s="102"/>
      <c r="L16" s="102"/>
    </row>
    <row r="17" spans="1:13" x14ac:dyDescent="0.25">
      <c r="A17" s="106"/>
      <c r="B17" s="106"/>
      <c r="C17" s="107"/>
      <c r="D17" s="108"/>
      <c r="E17" s="108"/>
      <c r="F17" s="108"/>
      <c r="G17" s="108"/>
      <c r="H17" s="108"/>
      <c r="I17" s="108">
        <f t="shared" si="0"/>
        <v>0</v>
      </c>
      <c r="J17" s="108">
        <f t="shared" si="1"/>
        <v>0</v>
      </c>
      <c r="K17" s="102"/>
      <c r="L17" s="102"/>
    </row>
    <row r="18" spans="1:13" s="113" customFormat="1" x14ac:dyDescent="0.25">
      <c r="A18" s="109"/>
      <c r="B18" s="110"/>
      <c r="C18" s="110"/>
      <c r="D18" s="111">
        <f t="shared" ref="D18:J18" si="2">SUM(D7:D17)</f>
        <v>0</v>
      </c>
      <c r="E18" s="111">
        <f t="shared" si="2"/>
        <v>0</v>
      </c>
      <c r="F18" s="111">
        <f t="shared" si="2"/>
        <v>0</v>
      </c>
      <c r="G18" s="111">
        <f t="shared" si="2"/>
        <v>0</v>
      </c>
      <c r="H18" s="111">
        <f t="shared" si="2"/>
        <v>0</v>
      </c>
      <c r="I18" s="111">
        <f t="shared" si="2"/>
        <v>0</v>
      </c>
      <c r="J18" s="111">
        <f t="shared" si="2"/>
        <v>0</v>
      </c>
      <c r="K18" s="112"/>
      <c r="L18" s="112"/>
    </row>
    <row r="19" spans="1:13" x14ac:dyDescent="0.25">
      <c r="A19" s="101"/>
      <c r="B19" s="101"/>
      <c r="C19" s="101"/>
      <c r="D19" s="101"/>
      <c r="E19" s="101"/>
      <c r="F19" s="101"/>
      <c r="G19" s="101"/>
      <c r="H19" s="101"/>
      <c r="I19" s="101"/>
      <c r="J19" s="102"/>
      <c r="K19" s="102"/>
      <c r="L19" s="102"/>
    </row>
    <row r="20" spans="1:13" x14ac:dyDescent="0.25">
      <c r="A20" s="101"/>
      <c r="B20" s="65" t="s">
        <v>5</v>
      </c>
      <c r="C20" s="125"/>
      <c r="D20" s="101"/>
      <c r="E20" s="101"/>
      <c r="F20" s="101"/>
      <c r="G20" s="101"/>
      <c r="H20" s="101"/>
      <c r="I20" s="101"/>
      <c r="J20" s="102"/>
      <c r="K20" s="102"/>
      <c r="L20" s="102"/>
    </row>
    <row r="21" spans="1:13" x14ac:dyDescent="0.25">
      <c r="A21" s="101"/>
      <c r="B21" s="22"/>
      <c r="C21" s="101"/>
      <c r="D21" s="101"/>
      <c r="E21" s="101"/>
      <c r="F21" s="101"/>
      <c r="G21" s="101"/>
      <c r="H21" s="101"/>
      <c r="I21" s="101"/>
      <c r="J21" s="102"/>
      <c r="K21" s="102"/>
      <c r="L21" s="102"/>
    </row>
    <row r="22" spans="1:13" x14ac:dyDescent="0.25">
      <c r="A22" s="101"/>
      <c r="B22" s="22"/>
      <c r="C22" s="101"/>
      <c r="D22" s="101"/>
      <c r="E22" s="101"/>
      <c r="F22" s="101"/>
      <c r="G22" s="101"/>
      <c r="H22" s="101"/>
      <c r="I22" s="101"/>
      <c r="J22" s="102"/>
      <c r="K22" s="102"/>
      <c r="L22" s="102"/>
      <c r="M22" s="102"/>
    </row>
    <row r="23" spans="1:13" x14ac:dyDescent="0.25">
      <c r="A23" s="101"/>
      <c r="B23" s="65" t="s">
        <v>6</v>
      </c>
      <c r="C23" s="125"/>
      <c r="D23" s="101"/>
      <c r="E23" s="101"/>
      <c r="F23" s="101"/>
      <c r="G23" s="101"/>
      <c r="H23" s="101"/>
      <c r="I23" s="101"/>
      <c r="J23" s="102"/>
      <c r="K23" s="102"/>
      <c r="L23" s="102"/>
      <c r="M23" s="102"/>
    </row>
    <row r="24" spans="1:13" x14ac:dyDescent="0.25">
      <c r="A24" s="101"/>
      <c r="B24" s="49" t="s">
        <v>106</v>
      </c>
      <c r="C24" s="101"/>
      <c r="D24" s="101"/>
      <c r="E24" s="101"/>
      <c r="F24" s="101"/>
      <c r="G24" s="101"/>
      <c r="H24" s="101"/>
      <c r="I24" s="101"/>
      <c r="J24" s="102"/>
      <c r="K24" s="102"/>
      <c r="L24" s="102"/>
      <c r="M24" s="102"/>
    </row>
    <row r="25" spans="1:13" ht="12" customHeight="1" x14ac:dyDescent="0.25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</row>
    <row r="26" spans="1:13" x14ac:dyDescent="0.25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</row>
    <row r="27" spans="1:13" x14ac:dyDescent="0.25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1:13" x14ac:dyDescent="0.2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</row>
    <row r="29" spans="1:13" x14ac:dyDescent="0.2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</row>
    <row r="30" spans="1:13" x14ac:dyDescent="0.2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</row>
    <row r="31" spans="1:13" x14ac:dyDescent="0.25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</row>
    <row r="32" spans="1:13" x14ac:dyDescent="0.2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</row>
    <row r="33" spans="1:13" x14ac:dyDescent="0.2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</row>
    <row r="34" spans="1:13" x14ac:dyDescent="0.25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</row>
    <row r="35" spans="1:13" x14ac:dyDescent="0.2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</row>
    <row r="36" spans="1:13" x14ac:dyDescent="0.2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</row>
    <row r="37" spans="1:13" x14ac:dyDescent="0.25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</row>
    <row r="38" spans="1:13" x14ac:dyDescent="0.25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</row>
    <row r="39" spans="1:13" x14ac:dyDescent="0.2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</row>
    <row r="40" spans="1:13" x14ac:dyDescent="0.2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</row>
    <row r="41" spans="1:13" x14ac:dyDescent="0.2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</row>
    <row r="42" spans="1:13" x14ac:dyDescent="0.2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</row>
    <row r="43" spans="1:13" x14ac:dyDescent="0.2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</row>
    <row r="44" spans="1:13" x14ac:dyDescent="0.2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</row>
    <row r="45" spans="1:13" x14ac:dyDescent="0.25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</row>
    <row r="46" spans="1:13" x14ac:dyDescent="0.2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</row>
    <row r="47" spans="1:13" x14ac:dyDescent="0.25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</row>
    <row r="48" spans="1:13" x14ac:dyDescent="0.25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</row>
    <row r="49" spans="1:13" x14ac:dyDescent="0.25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</row>
    <row r="50" spans="1:13" x14ac:dyDescent="0.25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</row>
    <row r="51" spans="1:13" x14ac:dyDescent="0.25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</row>
    <row r="52" spans="1:13" x14ac:dyDescent="0.25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</row>
    <row r="53" spans="1:13" x14ac:dyDescent="0.25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</row>
    <row r="54" spans="1:13" x14ac:dyDescent="0.25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</row>
    <row r="55" spans="1:13" x14ac:dyDescent="0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</row>
    <row r="56" spans="1:13" x14ac:dyDescent="0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</row>
    <row r="57" spans="1:13" x14ac:dyDescent="0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</row>
    <row r="58" spans="1:13" x14ac:dyDescent="0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</row>
    <row r="59" spans="1:13" x14ac:dyDescent="0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</row>
    <row r="60" spans="1:13" x14ac:dyDescent="0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</row>
    <row r="61" spans="1:13" x14ac:dyDescent="0.25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</row>
    <row r="62" spans="1:13" x14ac:dyDescent="0.25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</row>
    <row r="63" spans="1:13" x14ac:dyDescent="0.25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</row>
    <row r="64" spans="1:13" x14ac:dyDescent="0.25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</row>
    <row r="65" spans="1:13" x14ac:dyDescent="0.25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1:13" x14ac:dyDescent="0.25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</row>
    <row r="67" spans="1:13" x14ac:dyDescent="0.2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</row>
    <row r="68" spans="1:13" x14ac:dyDescent="0.2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</row>
    <row r="69" spans="1:13" x14ac:dyDescent="0.2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</row>
    <row r="70" spans="1:13" x14ac:dyDescent="0.2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</row>
    <row r="71" spans="1:13" x14ac:dyDescent="0.25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</row>
    <row r="72" spans="1:13" x14ac:dyDescent="0.25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</row>
    <row r="73" spans="1:13" x14ac:dyDescent="0.25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</row>
    <row r="74" spans="1:13" x14ac:dyDescent="0.25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</row>
    <row r="75" spans="1:13" x14ac:dyDescent="0.25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</row>
    <row r="76" spans="1:13" x14ac:dyDescent="0.25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</row>
    <row r="77" spans="1:13" x14ac:dyDescent="0.25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</row>
    <row r="78" spans="1:13" x14ac:dyDescent="0.25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</row>
    <row r="79" spans="1:13" x14ac:dyDescent="0.25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</row>
    <row r="80" spans="1:13" x14ac:dyDescent="0.25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</row>
    <row r="81" spans="1:13" x14ac:dyDescent="0.25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</row>
    <row r="82" spans="1:13" x14ac:dyDescent="0.25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</row>
    <row r="83" spans="1:13" x14ac:dyDescent="0.25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</row>
    <row r="84" spans="1:13" x14ac:dyDescent="0.25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</row>
    <row r="85" spans="1:13" x14ac:dyDescent="0.25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</row>
    <row r="86" spans="1:13" x14ac:dyDescent="0.25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</row>
    <row r="87" spans="1:13" x14ac:dyDescent="0.25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</row>
    <row r="88" spans="1:13" x14ac:dyDescent="0.25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</row>
    <row r="89" spans="1:13" x14ac:dyDescent="0.2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</row>
    <row r="90" spans="1:13" x14ac:dyDescent="0.25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</row>
    <row r="91" spans="1:13" x14ac:dyDescent="0.2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</row>
    <row r="92" spans="1:13" x14ac:dyDescent="0.2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</row>
    <row r="93" spans="1:13" x14ac:dyDescent="0.2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</row>
    <row r="94" spans="1:13" x14ac:dyDescent="0.25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</row>
    <row r="95" spans="1:13" x14ac:dyDescent="0.25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</row>
    <row r="96" spans="1:13" x14ac:dyDescent="0.2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</row>
    <row r="97" spans="1:13" x14ac:dyDescent="0.2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</row>
    <row r="98" spans="1:13" x14ac:dyDescent="0.2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</row>
    <row r="99" spans="1:13" x14ac:dyDescent="0.2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</row>
    <row r="100" spans="1:13" x14ac:dyDescent="0.2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</row>
    <row r="101" spans="1:13" x14ac:dyDescent="0.2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</row>
    <row r="102" spans="1:13" x14ac:dyDescent="0.2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</row>
    <row r="103" spans="1:13" x14ac:dyDescent="0.2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</row>
    <row r="104" spans="1:13" x14ac:dyDescent="0.2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</row>
    <row r="105" spans="1:13" x14ac:dyDescent="0.2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</row>
    <row r="106" spans="1:13" x14ac:dyDescent="0.2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</row>
    <row r="107" spans="1:13" x14ac:dyDescent="0.2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</row>
    <row r="108" spans="1:13" x14ac:dyDescent="0.2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</row>
    <row r="109" spans="1:13" x14ac:dyDescent="0.25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</row>
    <row r="110" spans="1:13" x14ac:dyDescent="0.25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</row>
    <row r="111" spans="1:13" x14ac:dyDescent="0.2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</row>
    <row r="112" spans="1:13" x14ac:dyDescent="0.2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</row>
    <row r="113" spans="1:13" x14ac:dyDescent="0.2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</row>
    <row r="114" spans="1:13" x14ac:dyDescent="0.2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</row>
    <row r="115" spans="1:13" x14ac:dyDescent="0.2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</row>
    <row r="116" spans="1:13" x14ac:dyDescent="0.25">
      <c r="A116" s="114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</row>
    <row r="117" spans="1:13" x14ac:dyDescent="0.25">
      <c r="A117" s="115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</row>
    <row r="118" spans="1:13" x14ac:dyDescent="0.25">
      <c r="A118" s="115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</row>
    <row r="119" spans="1:13" x14ac:dyDescent="0.25">
      <c r="A119" s="115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</row>
    <row r="120" spans="1:13" x14ac:dyDescent="0.25">
      <c r="A120" s="115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</row>
    <row r="121" spans="1:13" x14ac:dyDescent="0.25">
      <c r="A121" s="115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</row>
    <row r="122" spans="1:13" x14ac:dyDescent="0.25">
      <c r="A122" s="115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</row>
    <row r="123" spans="1:13" x14ac:dyDescent="0.25">
      <c r="A123" s="115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</row>
    <row r="124" spans="1:13" x14ac:dyDescent="0.25">
      <c r="A124" s="115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</row>
    <row r="125" spans="1:13" x14ac:dyDescent="0.25">
      <c r="A125" s="115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</row>
    <row r="126" spans="1:13" x14ac:dyDescent="0.25">
      <c r="A126" s="115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</row>
    <row r="127" spans="1:13" x14ac:dyDescent="0.25">
      <c r="A127" s="115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</row>
    <row r="128" spans="1:13" x14ac:dyDescent="0.25">
      <c r="A128" s="115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</row>
    <row r="129" spans="1:13" x14ac:dyDescent="0.25">
      <c r="A129" s="115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</row>
    <row r="130" spans="1:13" x14ac:dyDescent="0.25">
      <c r="A130" s="115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</row>
    <row r="131" spans="1:13" x14ac:dyDescent="0.25">
      <c r="A131" s="115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</row>
    <row r="132" spans="1:13" x14ac:dyDescent="0.25">
      <c r="A132" s="115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</row>
    <row r="133" spans="1:13" x14ac:dyDescent="0.25">
      <c r="A133" s="115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</row>
    <row r="134" spans="1:13" x14ac:dyDescent="0.25">
      <c r="A134" s="115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</row>
    <row r="135" spans="1:13" x14ac:dyDescent="0.25">
      <c r="A135" s="115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</row>
    <row r="136" spans="1:13" x14ac:dyDescent="0.25">
      <c r="A136" s="115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</row>
    <row r="137" spans="1:13" x14ac:dyDescent="0.25">
      <c r="A137" s="115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</row>
    <row r="138" spans="1:13" x14ac:dyDescent="0.25">
      <c r="A138" s="115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1:13" x14ac:dyDescent="0.25">
      <c r="A139" s="115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</row>
    <row r="140" spans="1:13" x14ac:dyDescent="0.25">
      <c r="A140" s="115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</row>
    <row r="141" spans="1:13" x14ac:dyDescent="0.25">
      <c r="A141" s="115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</row>
    <row r="142" spans="1:13" x14ac:dyDescent="0.25">
      <c r="A142" s="115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</row>
    <row r="143" spans="1:13" x14ac:dyDescent="0.25">
      <c r="A143" s="115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</row>
    <row r="144" spans="1:13" x14ac:dyDescent="0.25">
      <c r="A144" s="115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</row>
    <row r="145" spans="1:12" x14ac:dyDescent="0.25">
      <c r="A145" s="115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</row>
    <row r="146" spans="1:12" x14ac:dyDescent="0.25">
      <c r="A146" s="115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</row>
    <row r="147" spans="1:12" x14ac:dyDescent="0.25">
      <c r="A147" s="115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</row>
    <row r="148" spans="1:12" x14ac:dyDescent="0.25">
      <c r="A148" s="115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</row>
    <row r="149" spans="1:12" x14ac:dyDescent="0.25">
      <c r="A149" s="115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</row>
    <row r="150" spans="1:12" x14ac:dyDescent="0.25">
      <c r="A150" s="115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</row>
    <row r="151" spans="1:12" x14ac:dyDescent="0.25">
      <c r="A151" s="115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1:12" x14ac:dyDescent="0.25">
      <c r="A152" s="115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1:12" x14ac:dyDescent="0.25">
      <c r="A153" s="115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4" spans="1:12" x14ac:dyDescent="0.25">
      <c r="A154" s="115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</row>
    <row r="155" spans="1:12" x14ac:dyDescent="0.25">
      <c r="A155" s="115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</row>
    <row r="156" spans="1:12" x14ac:dyDescent="0.25">
      <c r="A156" s="115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</row>
    <row r="157" spans="1:12" x14ac:dyDescent="0.25">
      <c r="A157" s="115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</row>
    <row r="158" spans="1:12" x14ac:dyDescent="0.25">
      <c r="A158" s="115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</row>
    <row r="159" spans="1:12" x14ac:dyDescent="0.25">
      <c r="A159" s="115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</row>
    <row r="160" spans="1:12" x14ac:dyDescent="0.25">
      <c r="A160" s="115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</row>
    <row r="161" spans="1:12" x14ac:dyDescent="0.25">
      <c r="A161" s="115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</row>
    <row r="162" spans="1:12" x14ac:dyDescent="0.25">
      <c r="A162" s="115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</row>
    <row r="163" spans="1:12" x14ac:dyDescent="0.25">
      <c r="A163" s="115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</row>
    <row r="164" spans="1:12" x14ac:dyDescent="0.25">
      <c r="A164" s="115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</row>
    <row r="165" spans="1:12" x14ac:dyDescent="0.25">
      <c r="A165" s="115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</row>
    <row r="166" spans="1:12" x14ac:dyDescent="0.25">
      <c r="A166" s="115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</row>
    <row r="167" spans="1:12" x14ac:dyDescent="0.25">
      <c r="A167" s="115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</row>
    <row r="168" spans="1:12" x14ac:dyDescent="0.25">
      <c r="A168" s="115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</row>
    <row r="169" spans="1:12" x14ac:dyDescent="0.25">
      <c r="A169" s="115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</row>
    <row r="170" spans="1:12" x14ac:dyDescent="0.25">
      <c r="A170" s="115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1:12" x14ac:dyDescent="0.25">
      <c r="A171" s="115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1:12" x14ac:dyDescent="0.25">
      <c r="A172" s="115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1:12" x14ac:dyDescent="0.25">
      <c r="A173" s="115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1:12" x14ac:dyDescent="0.25">
      <c r="A174" s="115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1:12" x14ac:dyDescent="0.25">
      <c r="A175" s="115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1:12" x14ac:dyDescent="0.25">
      <c r="A176" s="115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1:12" x14ac:dyDescent="0.25">
      <c r="A177" s="115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1:12" x14ac:dyDescent="0.25">
      <c r="A178" s="115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1:12" x14ac:dyDescent="0.25">
      <c r="A179" s="115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1:12" x14ac:dyDescent="0.25">
      <c r="A180" s="115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1:12" x14ac:dyDescent="0.25">
      <c r="A181" s="115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1:12" x14ac:dyDescent="0.25">
      <c r="A182" s="115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1:12" x14ac:dyDescent="0.25">
      <c r="A183" s="115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1:12" x14ac:dyDescent="0.25">
      <c r="A184" s="115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1:12" x14ac:dyDescent="0.25">
      <c r="A185" s="115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1:12" x14ac:dyDescent="0.25">
      <c r="A186" s="115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7" spans="1:12" x14ac:dyDescent="0.25">
      <c r="A187" s="115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</row>
    <row r="188" spans="1:12" x14ac:dyDescent="0.25">
      <c r="A188" s="115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</row>
    <row r="189" spans="1:12" x14ac:dyDescent="0.25">
      <c r="A189" s="115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</row>
    <row r="190" spans="1:12" x14ac:dyDescent="0.25">
      <c r="A190" s="115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</row>
    <row r="191" spans="1:12" x14ac:dyDescent="0.25">
      <c r="A191" s="115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</row>
    <row r="192" spans="1:12" x14ac:dyDescent="0.25">
      <c r="A192" s="115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</row>
    <row r="193" spans="1:12" x14ac:dyDescent="0.25">
      <c r="A193" s="115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</row>
    <row r="194" spans="1:12" x14ac:dyDescent="0.25">
      <c r="A194" s="115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</row>
    <row r="195" spans="1:12" x14ac:dyDescent="0.25">
      <c r="A195" s="115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</row>
    <row r="196" spans="1:12" x14ac:dyDescent="0.25">
      <c r="A196" s="115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</row>
    <row r="197" spans="1:12" x14ac:dyDescent="0.25">
      <c r="A197" s="115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</row>
    <row r="198" spans="1:12" x14ac:dyDescent="0.25">
      <c r="A198" s="115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</row>
    <row r="199" spans="1:12" x14ac:dyDescent="0.25">
      <c r="A199" s="115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</row>
    <row r="200" spans="1:12" x14ac:dyDescent="0.25">
      <c r="A200" s="115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</row>
    <row r="201" spans="1:12" x14ac:dyDescent="0.25">
      <c r="A201" s="115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</row>
    <row r="202" spans="1:12" x14ac:dyDescent="0.25">
      <c r="A202" s="115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</row>
    <row r="203" spans="1:12" x14ac:dyDescent="0.25">
      <c r="A203" s="115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</row>
    <row r="204" spans="1:12" x14ac:dyDescent="0.25">
      <c r="A204" s="115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</row>
    <row r="205" spans="1:12" x14ac:dyDescent="0.25">
      <c r="A205" s="115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</row>
    <row r="206" spans="1:12" x14ac:dyDescent="0.25">
      <c r="A206" s="115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</row>
    <row r="207" spans="1:12" x14ac:dyDescent="0.25">
      <c r="A207" s="115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1:12" x14ac:dyDescent="0.25">
      <c r="A208" s="115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</row>
    <row r="209" spans="1:12" x14ac:dyDescent="0.25">
      <c r="A209" s="115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</row>
    <row r="210" spans="1:12" x14ac:dyDescent="0.25">
      <c r="A210" s="115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</row>
    <row r="211" spans="1:12" x14ac:dyDescent="0.25">
      <c r="A211" s="115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</row>
    <row r="212" spans="1:12" x14ac:dyDescent="0.25">
      <c r="A212" s="115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</row>
    <row r="213" spans="1:12" x14ac:dyDescent="0.25">
      <c r="A213" s="115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</row>
    <row r="214" spans="1:12" x14ac:dyDescent="0.25">
      <c r="A214" s="115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</row>
    <row r="215" spans="1:12" x14ac:dyDescent="0.25">
      <c r="A215" s="115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</row>
    <row r="216" spans="1:12" x14ac:dyDescent="0.25">
      <c r="A216" s="116"/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</row>
    <row r="217" spans="1:12" x14ac:dyDescent="0.25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</row>
    <row r="218" spans="1:12" x14ac:dyDescent="0.25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</row>
    <row r="219" spans="1:12" x14ac:dyDescent="0.25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</row>
    <row r="220" spans="1:12" x14ac:dyDescent="0.25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</row>
    <row r="221" spans="1:12" x14ac:dyDescent="0.25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</row>
    <row r="222" spans="1:12" x14ac:dyDescent="0.25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</row>
    <row r="223" spans="1:12" x14ac:dyDescent="0.25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</row>
    <row r="224" spans="1:12" x14ac:dyDescent="0.25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</row>
    <row r="225" spans="1:12" x14ac:dyDescent="0.25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</row>
    <row r="226" spans="1:12" x14ac:dyDescent="0.25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</row>
    <row r="227" spans="1:12" x14ac:dyDescent="0.25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</row>
    <row r="228" spans="1:12" x14ac:dyDescent="0.25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</row>
    <row r="229" spans="1:12" x14ac:dyDescent="0.25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</row>
    <row r="230" spans="1:12" x14ac:dyDescent="0.25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</row>
    <row r="231" spans="1:12" x14ac:dyDescent="0.25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</row>
    <row r="232" spans="1:12" x14ac:dyDescent="0.25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</row>
    <row r="233" spans="1:12" x14ac:dyDescent="0.25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</row>
    <row r="234" spans="1:12" x14ac:dyDescent="0.25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</row>
    <row r="235" spans="1:12" x14ac:dyDescent="0.25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</row>
    <row r="236" spans="1:12" x14ac:dyDescent="0.25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</row>
    <row r="237" spans="1:12" x14ac:dyDescent="0.25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</row>
    <row r="238" spans="1:12" x14ac:dyDescent="0.25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</row>
    <row r="239" spans="1:12" x14ac:dyDescent="0.25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</row>
    <row r="240" spans="1:12" x14ac:dyDescent="0.25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</row>
    <row r="241" spans="1:12" x14ac:dyDescent="0.25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</row>
    <row r="242" spans="1:12" x14ac:dyDescent="0.25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</row>
    <row r="243" spans="1:12" x14ac:dyDescent="0.25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</row>
    <row r="244" spans="1:12" x14ac:dyDescent="0.25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</row>
    <row r="245" spans="1:12" x14ac:dyDescent="0.25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</row>
    <row r="246" spans="1:12" x14ac:dyDescent="0.25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</row>
    <row r="247" spans="1:12" x14ac:dyDescent="0.25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</row>
    <row r="248" spans="1:12" x14ac:dyDescent="0.25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</row>
    <row r="249" spans="1:12" x14ac:dyDescent="0.25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</row>
    <row r="250" spans="1:12" x14ac:dyDescent="0.25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</row>
    <row r="251" spans="1:12" x14ac:dyDescent="0.25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</row>
    <row r="252" spans="1:12" x14ac:dyDescent="0.25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</row>
    <row r="253" spans="1:12" x14ac:dyDescent="0.25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</row>
    <row r="254" spans="1:12" x14ac:dyDescent="0.25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</row>
    <row r="255" spans="1:12" x14ac:dyDescent="0.25">
      <c r="A255" s="116"/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</row>
    <row r="256" spans="1:12" x14ac:dyDescent="0.25">
      <c r="A256" s="116"/>
      <c r="B256" s="116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</row>
    <row r="257" spans="1:12" x14ac:dyDescent="0.25">
      <c r="A257" s="116"/>
      <c r="B257" s="116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</row>
    <row r="258" spans="1:12" x14ac:dyDescent="0.25">
      <c r="A258" s="116"/>
      <c r="B258" s="116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</row>
    <row r="259" spans="1:12" x14ac:dyDescent="0.25">
      <c r="A259" s="116"/>
      <c r="B259" s="116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</row>
    <row r="260" spans="1:12" x14ac:dyDescent="0.25">
      <c r="A260" s="116"/>
      <c r="B260" s="116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</row>
    <row r="261" spans="1:12" x14ac:dyDescent="0.25">
      <c r="A261" s="116"/>
      <c r="B261" s="116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</row>
    <row r="262" spans="1:12" x14ac:dyDescent="0.25">
      <c r="A262" s="116"/>
      <c r="B262" s="116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</row>
    <row r="263" spans="1:12" x14ac:dyDescent="0.25">
      <c r="A263" s="116"/>
      <c r="B263" s="116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</row>
    <row r="264" spans="1:12" x14ac:dyDescent="0.25">
      <c r="A264" s="116"/>
      <c r="B264" s="116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</row>
    <row r="265" spans="1:12" x14ac:dyDescent="0.25">
      <c r="A265" s="116"/>
      <c r="B265" s="116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</row>
    <row r="266" spans="1:12" x14ac:dyDescent="0.25">
      <c r="A266" s="116"/>
      <c r="B266" s="116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</row>
    <row r="267" spans="1:12" x14ac:dyDescent="0.25">
      <c r="A267" s="116"/>
      <c r="B267" s="116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</row>
    <row r="268" spans="1:12" x14ac:dyDescent="0.25">
      <c r="A268" s="116"/>
      <c r="B268" s="116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</row>
    <row r="269" spans="1:12" x14ac:dyDescent="0.25">
      <c r="A269" s="116"/>
      <c r="B269" s="116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</row>
    <row r="270" spans="1:12" x14ac:dyDescent="0.25">
      <c r="A270" s="116"/>
      <c r="B270" s="116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</row>
    <row r="271" spans="1:12" x14ac:dyDescent="0.25">
      <c r="A271" s="116"/>
      <c r="B271" s="116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</row>
    <row r="272" spans="1:12" x14ac:dyDescent="0.25">
      <c r="A272" s="116"/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</row>
    <row r="273" spans="1:12" x14ac:dyDescent="0.25">
      <c r="A273" s="116"/>
      <c r="B273" s="116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</row>
    <row r="274" spans="1:12" x14ac:dyDescent="0.25">
      <c r="A274" s="116"/>
      <c r="B274" s="116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</row>
    <row r="275" spans="1:12" x14ac:dyDescent="0.25">
      <c r="A275" s="116"/>
      <c r="B275" s="116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</row>
    <row r="276" spans="1:12" x14ac:dyDescent="0.25">
      <c r="A276" s="116"/>
      <c r="B276" s="116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</row>
    <row r="277" spans="1:12" x14ac:dyDescent="0.25">
      <c r="A277" s="116"/>
      <c r="B277" s="116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</row>
    <row r="278" spans="1:12" x14ac:dyDescent="0.25">
      <c r="A278" s="116"/>
      <c r="B278" s="116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</row>
    <row r="279" spans="1:12" x14ac:dyDescent="0.25">
      <c r="A279" s="116"/>
      <c r="B279" s="116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</row>
    <row r="280" spans="1:12" x14ac:dyDescent="0.25">
      <c r="A280" s="116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</row>
    <row r="281" spans="1:12" x14ac:dyDescent="0.25">
      <c r="A281" s="116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</row>
    <row r="282" spans="1:12" x14ac:dyDescent="0.25">
      <c r="A282" s="116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</row>
    <row r="283" spans="1:12" x14ac:dyDescent="0.25">
      <c r="A283" s="116"/>
      <c r="B283" s="116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</row>
    <row r="284" spans="1:12" x14ac:dyDescent="0.25">
      <c r="A284" s="116"/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</row>
    <row r="285" spans="1:12" x14ac:dyDescent="0.25">
      <c r="A285" s="116"/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</row>
    <row r="286" spans="1:12" x14ac:dyDescent="0.25">
      <c r="A286" s="116"/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</row>
    <row r="287" spans="1:12" x14ac:dyDescent="0.25">
      <c r="A287" s="116"/>
      <c r="B287" s="116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</row>
    <row r="288" spans="1:12" x14ac:dyDescent="0.25">
      <c r="A288" s="116"/>
      <c r="B288" s="116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</row>
    <row r="289" spans="1:12" x14ac:dyDescent="0.25">
      <c r="A289" s="116"/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</row>
    <row r="290" spans="1:12" x14ac:dyDescent="0.25">
      <c r="A290" s="116"/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</row>
    <row r="291" spans="1:12" x14ac:dyDescent="0.25">
      <c r="A291" s="116"/>
      <c r="B291" s="116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</row>
    <row r="292" spans="1:12" x14ac:dyDescent="0.25">
      <c r="A292" s="116"/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</row>
    <row r="293" spans="1:12" x14ac:dyDescent="0.25">
      <c r="A293" s="116"/>
      <c r="B293" s="116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</row>
    <row r="294" spans="1:12" x14ac:dyDescent="0.25">
      <c r="A294" s="116"/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</row>
    <row r="295" spans="1:12" x14ac:dyDescent="0.25">
      <c r="A295" s="116"/>
      <c r="B295" s="116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</row>
    <row r="296" spans="1:12" x14ac:dyDescent="0.25">
      <c r="A296" s="116"/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</row>
    <row r="297" spans="1:12" x14ac:dyDescent="0.25">
      <c r="A297" s="116"/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</row>
    <row r="298" spans="1:12" x14ac:dyDescent="0.25">
      <c r="A298" s="116"/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</row>
    <row r="299" spans="1:12" x14ac:dyDescent="0.25">
      <c r="A299" s="116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</row>
    <row r="300" spans="1:12" x14ac:dyDescent="0.25">
      <c r="A300" s="116"/>
      <c r="B300" s="116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</row>
    <row r="301" spans="1:12" x14ac:dyDescent="0.25">
      <c r="A301" s="116"/>
      <c r="B301" s="116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</row>
    <row r="302" spans="1:12" x14ac:dyDescent="0.25">
      <c r="A302" s="116"/>
      <c r="B302" s="116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</row>
    <row r="303" spans="1:12" x14ac:dyDescent="0.25">
      <c r="A303" s="116"/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</row>
    <row r="304" spans="1:12" x14ac:dyDescent="0.25">
      <c r="A304" s="116"/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</row>
    <row r="305" spans="1:12" x14ac:dyDescent="0.25">
      <c r="A305" s="116"/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</row>
    <row r="306" spans="1:12" x14ac:dyDescent="0.25">
      <c r="A306" s="116"/>
      <c r="B306" s="116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</row>
    <row r="307" spans="1:12" x14ac:dyDescent="0.25">
      <c r="A307" s="116"/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</row>
    <row r="308" spans="1:12" x14ac:dyDescent="0.25">
      <c r="A308" s="116"/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</row>
    <row r="309" spans="1:12" x14ac:dyDescent="0.25">
      <c r="A309" s="116"/>
      <c r="B309" s="116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</row>
    <row r="310" spans="1:12" x14ac:dyDescent="0.25">
      <c r="A310" s="116"/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</row>
    <row r="311" spans="1:12" x14ac:dyDescent="0.25">
      <c r="A311" s="116"/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</row>
    <row r="312" spans="1:12" x14ac:dyDescent="0.25">
      <c r="A312" s="116"/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</row>
    <row r="313" spans="1:12" x14ac:dyDescent="0.25">
      <c r="A313" s="116"/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</row>
    <row r="314" spans="1:12" x14ac:dyDescent="0.25">
      <c r="A314" s="116"/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</row>
    <row r="315" spans="1:12" x14ac:dyDescent="0.25">
      <c r="A315" s="116"/>
      <c r="B315" s="116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</row>
    <row r="316" spans="1:12" x14ac:dyDescent="0.25">
      <c r="A316" s="116"/>
      <c r="B316" s="116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</row>
    <row r="317" spans="1:12" x14ac:dyDescent="0.25">
      <c r="A317" s="116"/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</row>
    <row r="318" spans="1:12" x14ac:dyDescent="0.25">
      <c r="A318" s="116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</row>
    <row r="319" spans="1:12" x14ac:dyDescent="0.25">
      <c r="A319" s="116"/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</row>
    <row r="320" spans="1:12" x14ac:dyDescent="0.25">
      <c r="A320" s="116"/>
      <c r="B320" s="116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</row>
    <row r="321" spans="1:12" x14ac:dyDescent="0.25">
      <c r="A321" s="116"/>
      <c r="B321" s="116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</row>
    <row r="322" spans="1:12" x14ac:dyDescent="0.25">
      <c r="A322" s="116"/>
      <c r="B322" s="116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</row>
  </sheetData>
  <autoFilter ref="A4:J18" xr:uid="{00000000-0009-0000-0000-000009000000}">
    <filterColumn colId="3" showButton="0"/>
    <filterColumn colId="8" showButton="0"/>
  </autoFilter>
  <mergeCells count="9">
    <mergeCell ref="A1:J1"/>
    <mergeCell ref="A4:A5"/>
    <mergeCell ref="B4:B5"/>
    <mergeCell ref="C4:C5"/>
    <mergeCell ref="D4:E4"/>
    <mergeCell ref="F4:F5"/>
    <mergeCell ref="G4:G5"/>
    <mergeCell ref="H4:H5"/>
    <mergeCell ref="I4:J4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5" fitToHeight="0" orientation="landscape" horizontalDpi="200" verticalDpi="200" r:id="rId1"/>
  <headerFooter alignWithMargins="0">
    <oddHeader>&amp;CКонтрагенти</oddHeader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8">
    <tabColor theme="8" tint="0.59999389629810485"/>
  </sheetPr>
  <dimension ref="A1:M322"/>
  <sheetViews>
    <sheetView zoomScaleNormal="100" zoomScaleSheetLayoutView="100" workbookViewId="0">
      <selection activeCell="C20" sqref="C20:C25"/>
    </sheetView>
  </sheetViews>
  <sheetFormatPr defaultColWidth="9.109375" defaultRowHeight="13.2" x14ac:dyDescent="0.25"/>
  <cols>
    <col min="1" max="1" width="5" style="100" customWidth="1"/>
    <col min="2" max="2" width="24.44140625" style="100" customWidth="1"/>
    <col min="3" max="3" width="25.5546875" style="100" customWidth="1"/>
    <col min="4" max="4" width="15.109375" style="100" customWidth="1"/>
    <col min="5" max="5" width="18.33203125" style="100" customWidth="1"/>
    <col min="6" max="6" width="17.109375" style="100" customWidth="1"/>
    <col min="7" max="7" width="20" style="100" customWidth="1"/>
    <col min="8" max="8" width="24.6640625" style="100" customWidth="1"/>
    <col min="9" max="9" width="12.6640625" style="100" customWidth="1"/>
    <col min="10" max="10" width="10.5546875" style="100" customWidth="1"/>
    <col min="11" max="16384" width="9.109375" style="100"/>
  </cols>
  <sheetData>
    <row r="1" spans="1:13" ht="24" customHeight="1" thickBot="1" x14ac:dyDescent="0.3">
      <c r="A1" s="305" t="s">
        <v>36</v>
      </c>
      <c r="B1" s="306"/>
      <c r="C1" s="306"/>
      <c r="D1" s="306"/>
      <c r="E1" s="306"/>
      <c r="F1" s="306"/>
      <c r="G1" s="306"/>
      <c r="H1" s="306"/>
      <c r="I1" s="306"/>
      <c r="J1" s="307"/>
    </row>
    <row r="2" spans="1:13" x14ac:dyDescent="0.25">
      <c r="A2" s="101"/>
      <c r="B2" s="22"/>
      <c r="C2" s="101"/>
      <c r="D2" s="101"/>
      <c r="E2" s="101"/>
      <c r="F2" s="101"/>
      <c r="G2" s="101"/>
      <c r="H2" s="101"/>
      <c r="I2" s="101"/>
      <c r="J2" s="102"/>
      <c r="K2" s="102"/>
      <c r="L2" s="102"/>
      <c r="M2" s="102"/>
    </row>
    <row r="3" spans="1:13" x14ac:dyDescent="0.25">
      <c r="A3" s="101"/>
      <c r="B3" s="22"/>
      <c r="C3" s="101"/>
      <c r="D3" s="101"/>
      <c r="E3" s="101"/>
      <c r="F3" s="101"/>
      <c r="G3" s="101"/>
      <c r="H3" s="101"/>
      <c r="I3" s="101"/>
      <c r="J3" s="102"/>
      <c r="K3" s="102"/>
      <c r="L3" s="102"/>
      <c r="M3" s="102"/>
    </row>
    <row r="4" spans="1:13" ht="39.75" customHeight="1" x14ac:dyDescent="0.25">
      <c r="A4" s="308" t="s">
        <v>37</v>
      </c>
      <c r="B4" s="310" t="s">
        <v>38</v>
      </c>
      <c r="C4" s="308" t="s">
        <v>39</v>
      </c>
      <c r="D4" s="312" t="s">
        <v>40</v>
      </c>
      <c r="E4" s="313"/>
      <c r="F4" s="308" t="s">
        <v>41</v>
      </c>
      <c r="G4" s="308" t="s">
        <v>42</v>
      </c>
      <c r="H4" s="308" t="s">
        <v>43</v>
      </c>
      <c r="I4" s="314" t="s">
        <v>44</v>
      </c>
      <c r="J4" s="314"/>
      <c r="K4" s="102"/>
      <c r="L4" s="102"/>
    </row>
    <row r="5" spans="1:13" ht="24" customHeight="1" x14ac:dyDescent="0.25">
      <c r="A5" s="309"/>
      <c r="B5" s="311"/>
      <c r="C5" s="309"/>
      <c r="D5" s="103" t="s">
        <v>45</v>
      </c>
      <c r="E5" s="103" t="s">
        <v>46</v>
      </c>
      <c r="F5" s="309"/>
      <c r="G5" s="309"/>
      <c r="H5" s="309"/>
      <c r="I5" s="103" t="s">
        <v>45</v>
      </c>
      <c r="J5" s="103" t="s">
        <v>46</v>
      </c>
      <c r="K5" s="102"/>
      <c r="L5" s="102"/>
    </row>
    <row r="6" spans="1:13" s="119" customFormat="1" ht="11.25" customHeight="1" x14ac:dyDescent="0.25">
      <c r="A6" s="104">
        <v>1</v>
      </c>
      <c r="B6" s="104">
        <v>2</v>
      </c>
      <c r="C6" s="105">
        <v>3</v>
      </c>
      <c r="D6" s="104">
        <v>4</v>
      </c>
      <c r="E6" s="104">
        <v>5</v>
      </c>
      <c r="F6" s="104">
        <v>6</v>
      </c>
      <c r="G6" s="104">
        <v>7</v>
      </c>
      <c r="H6" s="104">
        <v>8</v>
      </c>
      <c r="I6" s="104" t="s">
        <v>47</v>
      </c>
      <c r="J6" s="104" t="s">
        <v>76</v>
      </c>
      <c r="K6" s="118"/>
      <c r="L6" s="118"/>
    </row>
    <row r="7" spans="1:13" x14ac:dyDescent="0.25">
      <c r="A7" s="106"/>
      <c r="B7" s="107"/>
      <c r="C7" s="107"/>
      <c r="D7" s="108"/>
      <c r="E7" s="108"/>
      <c r="F7" s="108"/>
      <c r="G7" s="108"/>
      <c r="H7" s="108"/>
      <c r="I7" s="108">
        <f t="shared" ref="I7:I17" si="0">D7+G7-H7</f>
        <v>0</v>
      </c>
      <c r="J7" s="108">
        <f t="shared" ref="J7:J17" si="1">E7+F7-G7</f>
        <v>0</v>
      </c>
      <c r="K7" s="102"/>
      <c r="L7" s="102"/>
    </row>
    <row r="8" spans="1:13" x14ac:dyDescent="0.25">
      <c r="A8" s="106"/>
      <c r="B8" s="127"/>
      <c r="C8" s="127"/>
      <c r="D8" s="108"/>
      <c r="E8" s="108"/>
      <c r="F8" s="108"/>
      <c r="G8" s="108"/>
      <c r="H8" s="108"/>
      <c r="I8" s="108">
        <f t="shared" si="0"/>
        <v>0</v>
      </c>
      <c r="J8" s="108">
        <f t="shared" si="1"/>
        <v>0</v>
      </c>
      <c r="K8" s="102"/>
      <c r="L8" s="102"/>
    </row>
    <row r="9" spans="1:13" x14ac:dyDescent="0.25">
      <c r="A9" s="106"/>
      <c r="B9" s="127"/>
      <c r="C9" s="127"/>
      <c r="D9" s="108"/>
      <c r="E9" s="108"/>
      <c r="F9" s="108"/>
      <c r="G9" s="108"/>
      <c r="H9" s="108"/>
      <c r="I9" s="108">
        <f t="shared" si="0"/>
        <v>0</v>
      </c>
      <c r="J9" s="108">
        <f t="shared" si="1"/>
        <v>0</v>
      </c>
      <c r="K9" s="102"/>
      <c r="L9" s="102"/>
    </row>
    <row r="10" spans="1:13" x14ac:dyDescent="0.25">
      <c r="A10" s="106"/>
      <c r="B10" s="127"/>
      <c r="C10" s="127"/>
      <c r="D10" s="108"/>
      <c r="E10" s="108"/>
      <c r="F10" s="108"/>
      <c r="G10" s="108"/>
      <c r="H10" s="108"/>
      <c r="I10" s="108">
        <f t="shared" si="0"/>
        <v>0</v>
      </c>
      <c r="J10" s="108">
        <f t="shared" si="1"/>
        <v>0</v>
      </c>
      <c r="K10" s="102"/>
      <c r="L10" s="102"/>
    </row>
    <row r="11" spans="1:13" x14ac:dyDescent="0.25">
      <c r="A11" s="106"/>
      <c r="B11" s="107"/>
      <c r="C11" s="127"/>
      <c r="D11" s="108"/>
      <c r="E11" s="108"/>
      <c r="F11" s="108"/>
      <c r="G11" s="108"/>
      <c r="H11" s="108"/>
      <c r="I11" s="108">
        <f t="shared" si="0"/>
        <v>0</v>
      </c>
      <c r="J11" s="108">
        <f t="shared" si="1"/>
        <v>0</v>
      </c>
      <c r="K11" s="102"/>
      <c r="L11" s="102"/>
    </row>
    <row r="12" spans="1:13" x14ac:dyDescent="0.25">
      <c r="A12" s="106"/>
      <c r="B12" s="107"/>
      <c r="C12" s="107"/>
      <c r="D12" s="108"/>
      <c r="E12" s="108"/>
      <c r="F12" s="108"/>
      <c r="G12" s="108"/>
      <c r="H12" s="108"/>
      <c r="I12" s="108">
        <f t="shared" si="0"/>
        <v>0</v>
      </c>
      <c r="J12" s="108">
        <f t="shared" si="1"/>
        <v>0</v>
      </c>
      <c r="K12" s="102"/>
      <c r="L12" s="102"/>
    </row>
    <row r="13" spans="1:13" x14ac:dyDescent="0.25">
      <c r="A13" s="106"/>
      <c r="B13" s="107"/>
      <c r="C13" s="107"/>
      <c r="D13" s="108"/>
      <c r="E13" s="108"/>
      <c r="F13" s="108"/>
      <c r="G13" s="108"/>
      <c r="H13" s="108"/>
      <c r="I13" s="108">
        <f t="shared" si="0"/>
        <v>0</v>
      </c>
      <c r="J13" s="108">
        <f t="shared" si="1"/>
        <v>0</v>
      </c>
      <c r="K13" s="102"/>
      <c r="L13" s="102"/>
    </row>
    <row r="14" spans="1:13" x14ac:dyDescent="0.25">
      <c r="A14" s="106"/>
      <c r="B14" s="107"/>
      <c r="C14" s="107"/>
      <c r="D14" s="108"/>
      <c r="E14" s="108"/>
      <c r="F14" s="108"/>
      <c r="G14" s="108"/>
      <c r="H14" s="108"/>
      <c r="I14" s="108">
        <f t="shared" si="0"/>
        <v>0</v>
      </c>
      <c r="J14" s="108">
        <f t="shared" si="1"/>
        <v>0</v>
      </c>
      <c r="K14" s="102"/>
      <c r="L14" s="102"/>
    </row>
    <row r="15" spans="1:13" x14ac:dyDescent="0.25">
      <c r="A15" s="106"/>
      <c r="B15" s="107"/>
      <c r="C15" s="107"/>
      <c r="D15" s="108"/>
      <c r="E15" s="108"/>
      <c r="F15" s="108"/>
      <c r="G15" s="108"/>
      <c r="H15" s="108"/>
      <c r="I15" s="108">
        <f t="shared" si="0"/>
        <v>0</v>
      </c>
      <c r="J15" s="108">
        <f t="shared" si="1"/>
        <v>0</v>
      </c>
      <c r="K15" s="102"/>
      <c r="L15" s="102"/>
    </row>
    <row r="16" spans="1:13" x14ac:dyDescent="0.25">
      <c r="A16" s="106"/>
      <c r="B16" s="107"/>
      <c r="C16" s="107"/>
      <c r="D16" s="108"/>
      <c r="E16" s="108"/>
      <c r="F16" s="108"/>
      <c r="G16" s="108"/>
      <c r="H16" s="108"/>
      <c r="I16" s="108">
        <f t="shared" si="0"/>
        <v>0</v>
      </c>
      <c r="J16" s="108">
        <f t="shared" si="1"/>
        <v>0</v>
      </c>
      <c r="K16" s="102"/>
      <c r="L16" s="102"/>
    </row>
    <row r="17" spans="1:13" x14ac:dyDescent="0.25">
      <c r="A17" s="106"/>
      <c r="B17" s="106"/>
      <c r="C17" s="107"/>
      <c r="D17" s="108"/>
      <c r="E17" s="108"/>
      <c r="F17" s="108"/>
      <c r="G17" s="108"/>
      <c r="H17" s="108"/>
      <c r="I17" s="108">
        <f t="shared" si="0"/>
        <v>0</v>
      </c>
      <c r="J17" s="108">
        <f t="shared" si="1"/>
        <v>0</v>
      </c>
      <c r="K17" s="102"/>
      <c r="L17" s="102"/>
    </row>
    <row r="18" spans="1:13" s="113" customFormat="1" x14ac:dyDescent="0.25">
      <c r="A18" s="109"/>
      <c r="B18" s="110"/>
      <c r="C18" s="110"/>
      <c r="D18" s="111">
        <f t="shared" ref="D18:J18" si="2">SUM(D7:D17)</f>
        <v>0</v>
      </c>
      <c r="E18" s="111">
        <f t="shared" si="2"/>
        <v>0</v>
      </c>
      <c r="F18" s="111">
        <f t="shared" si="2"/>
        <v>0</v>
      </c>
      <c r="G18" s="111">
        <f t="shared" si="2"/>
        <v>0</v>
      </c>
      <c r="H18" s="111">
        <f t="shared" si="2"/>
        <v>0</v>
      </c>
      <c r="I18" s="111">
        <f t="shared" si="2"/>
        <v>0</v>
      </c>
      <c r="J18" s="111">
        <f t="shared" si="2"/>
        <v>0</v>
      </c>
      <c r="K18" s="112"/>
      <c r="L18" s="112"/>
    </row>
    <row r="19" spans="1:13" x14ac:dyDescent="0.25">
      <c r="A19" s="101"/>
      <c r="B19" s="101"/>
      <c r="C19" s="101"/>
      <c r="D19" s="101"/>
      <c r="E19" s="101"/>
      <c r="F19" s="101"/>
      <c r="G19" s="101"/>
      <c r="H19" s="101"/>
      <c r="I19" s="101"/>
      <c r="J19" s="102"/>
      <c r="K19" s="102"/>
      <c r="L19" s="102"/>
    </row>
    <row r="20" spans="1:13" x14ac:dyDescent="0.25">
      <c r="A20" s="101"/>
      <c r="B20" s="65" t="s">
        <v>5</v>
      </c>
      <c r="C20" s="125"/>
      <c r="D20" s="101"/>
      <c r="E20" s="101"/>
      <c r="F20" s="101"/>
      <c r="G20" s="101"/>
      <c r="H20" s="101"/>
      <c r="I20" s="101"/>
      <c r="J20" s="102"/>
      <c r="K20" s="102"/>
      <c r="L20" s="102"/>
    </row>
    <row r="21" spans="1:13" x14ac:dyDescent="0.25">
      <c r="A21" s="101"/>
      <c r="B21" s="22"/>
      <c r="C21" s="101"/>
      <c r="D21" s="101"/>
      <c r="E21" s="101"/>
      <c r="F21" s="101"/>
      <c r="G21" s="101"/>
      <c r="H21" s="101"/>
      <c r="I21" s="101"/>
      <c r="J21" s="102"/>
      <c r="K21" s="102"/>
      <c r="L21" s="102"/>
    </row>
    <row r="22" spans="1:13" x14ac:dyDescent="0.25">
      <c r="A22" s="101"/>
      <c r="B22" s="22"/>
      <c r="C22" s="101"/>
      <c r="D22" s="101"/>
      <c r="E22" s="101"/>
      <c r="F22" s="101"/>
      <c r="G22" s="101"/>
      <c r="H22" s="101"/>
      <c r="I22" s="101"/>
      <c r="J22" s="102"/>
      <c r="K22" s="102"/>
      <c r="L22" s="102"/>
      <c r="M22" s="102"/>
    </row>
    <row r="23" spans="1:13" x14ac:dyDescent="0.25">
      <c r="A23" s="101"/>
      <c r="B23" s="65" t="s">
        <v>6</v>
      </c>
      <c r="C23" s="125"/>
      <c r="D23" s="101"/>
      <c r="E23" s="101"/>
      <c r="F23" s="101"/>
      <c r="G23" s="101"/>
      <c r="H23" s="101"/>
      <c r="I23" s="101"/>
      <c r="J23" s="102"/>
      <c r="K23" s="102"/>
      <c r="L23" s="102"/>
      <c r="M23" s="102"/>
    </row>
    <row r="24" spans="1:13" x14ac:dyDescent="0.25">
      <c r="A24" s="101"/>
      <c r="B24" s="49" t="s">
        <v>106</v>
      </c>
      <c r="C24" s="101"/>
      <c r="D24" s="101"/>
      <c r="E24" s="101"/>
      <c r="F24" s="101"/>
      <c r="G24" s="101"/>
      <c r="H24" s="101"/>
      <c r="I24" s="101"/>
      <c r="J24" s="102"/>
      <c r="K24" s="102"/>
      <c r="L24" s="102"/>
      <c r="M24" s="102"/>
    </row>
    <row r="25" spans="1:13" ht="12" customHeight="1" x14ac:dyDescent="0.25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</row>
    <row r="26" spans="1:13" x14ac:dyDescent="0.25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</row>
    <row r="27" spans="1:13" x14ac:dyDescent="0.25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1:13" x14ac:dyDescent="0.2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</row>
    <row r="29" spans="1:13" x14ac:dyDescent="0.2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</row>
    <row r="30" spans="1:13" x14ac:dyDescent="0.2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</row>
    <row r="31" spans="1:13" x14ac:dyDescent="0.25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</row>
    <row r="32" spans="1:13" x14ac:dyDescent="0.2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</row>
    <row r="33" spans="1:13" x14ac:dyDescent="0.2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</row>
    <row r="34" spans="1:13" x14ac:dyDescent="0.25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</row>
    <row r="35" spans="1:13" x14ac:dyDescent="0.2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</row>
    <row r="36" spans="1:13" x14ac:dyDescent="0.2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</row>
    <row r="37" spans="1:13" x14ac:dyDescent="0.25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</row>
    <row r="38" spans="1:13" x14ac:dyDescent="0.25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</row>
    <row r="39" spans="1:13" x14ac:dyDescent="0.2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</row>
    <row r="40" spans="1:13" x14ac:dyDescent="0.2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</row>
    <row r="41" spans="1:13" x14ac:dyDescent="0.2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</row>
    <row r="42" spans="1:13" x14ac:dyDescent="0.2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</row>
    <row r="43" spans="1:13" x14ac:dyDescent="0.2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</row>
    <row r="44" spans="1:13" x14ac:dyDescent="0.2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</row>
    <row r="45" spans="1:13" x14ac:dyDescent="0.25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</row>
    <row r="46" spans="1:13" x14ac:dyDescent="0.2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</row>
    <row r="47" spans="1:13" x14ac:dyDescent="0.25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</row>
    <row r="48" spans="1:13" x14ac:dyDescent="0.25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</row>
    <row r="49" spans="1:13" x14ac:dyDescent="0.25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</row>
    <row r="50" spans="1:13" x14ac:dyDescent="0.25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</row>
    <row r="51" spans="1:13" x14ac:dyDescent="0.25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</row>
    <row r="52" spans="1:13" x14ac:dyDescent="0.25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</row>
    <row r="53" spans="1:13" x14ac:dyDescent="0.25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</row>
    <row r="54" spans="1:13" x14ac:dyDescent="0.25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</row>
    <row r="55" spans="1:13" x14ac:dyDescent="0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</row>
    <row r="56" spans="1:13" x14ac:dyDescent="0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</row>
    <row r="57" spans="1:13" x14ac:dyDescent="0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</row>
    <row r="58" spans="1:13" x14ac:dyDescent="0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</row>
    <row r="59" spans="1:13" x14ac:dyDescent="0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</row>
    <row r="60" spans="1:13" x14ac:dyDescent="0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</row>
    <row r="61" spans="1:13" x14ac:dyDescent="0.25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</row>
    <row r="62" spans="1:13" x14ac:dyDescent="0.25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</row>
    <row r="63" spans="1:13" x14ac:dyDescent="0.25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</row>
    <row r="64" spans="1:13" x14ac:dyDescent="0.25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</row>
    <row r="65" spans="1:13" x14ac:dyDescent="0.25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1:13" x14ac:dyDescent="0.25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</row>
    <row r="67" spans="1:13" x14ac:dyDescent="0.2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</row>
    <row r="68" spans="1:13" x14ac:dyDescent="0.2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</row>
    <row r="69" spans="1:13" x14ac:dyDescent="0.2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</row>
    <row r="70" spans="1:13" x14ac:dyDescent="0.2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</row>
    <row r="71" spans="1:13" x14ac:dyDescent="0.25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</row>
    <row r="72" spans="1:13" x14ac:dyDescent="0.25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</row>
    <row r="73" spans="1:13" x14ac:dyDescent="0.25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</row>
    <row r="74" spans="1:13" x14ac:dyDescent="0.25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</row>
    <row r="75" spans="1:13" x14ac:dyDescent="0.25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</row>
    <row r="76" spans="1:13" x14ac:dyDescent="0.25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</row>
    <row r="77" spans="1:13" x14ac:dyDescent="0.25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</row>
    <row r="78" spans="1:13" x14ac:dyDescent="0.25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</row>
    <row r="79" spans="1:13" x14ac:dyDescent="0.25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</row>
    <row r="80" spans="1:13" x14ac:dyDescent="0.25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</row>
    <row r="81" spans="1:13" x14ac:dyDescent="0.25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</row>
    <row r="82" spans="1:13" x14ac:dyDescent="0.25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</row>
    <row r="83" spans="1:13" x14ac:dyDescent="0.25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</row>
    <row r="84" spans="1:13" x14ac:dyDescent="0.25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</row>
    <row r="85" spans="1:13" x14ac:dyDescent="0.25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</row>
    <row r="86" spans="1:13" x14ac:dyDescent="0.25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</row>
    <row r="87" spans="1:13" x14ac:dyDescent="0.25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</row>
    <row r="88" spans="1:13" x14ac:dyDescent="0.25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</row>
    <row r="89" spans="1:13" x14ac:dyDescent="0.2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</row>
    <row r="90" spans="1:13" x14ac:dyDescent="0.25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</row>
    <row r="91" spans="1:13" x14ac:dyDescent="0.2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</row>
    <row r="92" spans="1:13" x14ac:dyDescent="0.2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</row>
    <row r="93" spans="1:13" x14ac:dyDescent="0.2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</row>
    <row r="94" spans="1:13" x14ac:dyDescent="0.25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</row>
    <row r="95" spans="1:13" x14ac:dyDescent="0.25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</row>
    <row r="96" spans="1:13" x14ac:dyDescent="0.2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</row>
    <row r="97" spans="1:13" x14ac:dyDescent="0.2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</row>
    <row r="98" spans="1:13" x14ac:dyDescent="0.2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</row>
    <row r="99" spans="1:13" x14ac:dyDescent="0.2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</row>
    <row r="100" spans="1:13" x14ac:dyDescent="0.2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</row>
    <row r="101" spans="1:13" x14ac:dyDescent="0.2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</row>
    <row r="102" spans="1:13" x14ac:dyDescent="0.2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</row>
    <row r="103" spans="1:13" x14ac:dyDescent="0.2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</row>
    <row r="104" spans="1:13" x14ac:dyDescent="0.2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</row>
    <row r="105" spans="1:13" x14ac:dyDescent="0.2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</row>
    <row r="106" spans="1:13" x14ac:dyDescent="0.2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</row>
    <row r="107" spans="1:13" x14ac:dyDescent="0.2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</row>
    <row r="108" spans="1:13" x14ac:dyDescent="0.2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</row>
    <row r="109" spans="1:13" x14ac:dyDescent="0.25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</row>
    <row r="110" spans="1:13" x14ac:dyDescent="0.25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</row>
    <row r="111" spans="1:13" x14ac:dyDescent="0.2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</row>
    <row r="112" spans="1:13" x14ac:dyDescent="0.2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</row>
    <row r="113" spans="1:13" x14ac:dyDescent="0.2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</row>
    <row r="114" spans="1:13" x14ac:dyDescent="0.2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</row>
    <row r="115" spans="1:13" x14ac:dyDescent="0.2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</row>
    <row r="116" spans="1:13" x14ac:dyDescent="0.25">
      <c r="A116" s="114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</row>
    <row r="117" spans="1:13" x14ac:dyDescent="0.25">
      <c r="A117" s="115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</row>
    <row r="118" spans="1:13" x14ac:dyDescent="0.25">
      <c r="A118" s="115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</row>
    <row r="119" spans="1:13" x14ac:dyDescent="0.25">
      <c r="A119" s="115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</row>
    <row r="120" spans="1:13" x14ac:dyDescent="0.25">
      <c r="A120" s="115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</row>
    <row r="121" spans="1:13" x14ac:dyDescent="0.25">
      <c r="A121" s="115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</row>
    <row r="122" spans="1:13" x14ac:dyDescent="0.25">
      <c r="A122" s="115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</row>
    <row r="123" spans="1:13" x14ac:dyDescent="0.25">
      <c r="A123" s="115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</row>
    <row r="124" spans="1:13" x14ac:dyDescent="0.25">
      <c r="A124" s="115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</row>
    <row r="125" spans="1:13" x14ac:dyDescent="0.25">
      <c r="A125" s="115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</row>
    <row r="126" spans="1:13" x14ac:dyDescent="0.25">
      <c r="A126" s="115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</row>
    <row r="127" spans="1:13" x14ac:dyDescent="0.25">
      <c r="A127" s="115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</row>
    <row r="128" spans="1:13" x14ac:dyDescent="0.25">
      <c r="A128" s="115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</row>
    <row r="129" spans="1:13" x14ac:dyDescent="0.25">
      <c r="A129" s="115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</row>
    <row r="130" spans="1:13" x14ac:dyDescent="0.25">
      <c r="A130" s="115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</row>
    <row r="131" spans="1:13" x14ac:dyDescent="0.25">
      <c r="A131" s="115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</row>
    <row r="132" spans="1:13" x14ac:dyDescent="0.25">
      <c r="A132" s="115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</row>
    <row r="133" spans="1:13" x14ac:dyDescent="0.25">
      <c r="A133" s="115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</row>
    <row r="134" spans="1:13" x14ac:dyDescent="0.25">
      <c r="A134" s="115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</row>
    <row r="135" spans="1:13" x14ac:dyDescent="0.25">
      <c r="A135" s="115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</row>
    <row r="136" spans="1:13" x14ac:dyDescent="0.25">
      <c r="A136" s="115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</row>
    <row r="137" spans="1:13" x14ac:dyDescent="0.25">
      <c r="A137" s="115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</row>
    <row r="138" spans="1:13" x14ac:dyDescent="0.25">
      <c r="A138" s="115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1:13" x14ac:dyDescent="0.25">
      <c r="A139" s="115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</row>
    <row r="140" spans="1:13" x14ac:dyDescent="0.25">
      <c r="A140" s="115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</row>
    <row r="141" spans="1:13" x14ac:dyDescent="0.25">
      <c r="A141" s="115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</row>
    <row r="142" spans="1:13" x14ac:dyDescent="0.25">
      <c r="A142" s="115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</row>
    <row r="143" spans="1:13" x14ac:dyDescent="0.25">
      <c r="A143" s="115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</row>
    <row r="144" spans="1:13" x14ac:dyDescent="0.25">
      <c r="A144" s="115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</row>
    <row r="145" spans="1:12" x14ac:dyDescent="0.25">
      <c r="A145" s="115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</row>
    <row r="146" spans="1:12" x14ac:dyDescent="0.25">
      <c r="A146" s="115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</row>
    <row r="147" spans="1:12" x14ac:dyDescent="0.25">
      <c r="A147" s="115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</row>
    <row r="148" spans="1:12" x14ac:dyDescent="0.25">
      <c r="A148" s="115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</row>
    <row r="149" spans="1:12" x14ac:dyDescent="0.25">
      <c r="A149" s="115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</row>
    <row r="150" spans="1:12" x14ac:dyDescent="0.25">
      <c r="A150" s="115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</row>
    <row r="151" spans="1:12" x14ac:dyDescent="0.25">
      <c r="A151" s="115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1:12" x14ac:dyDescent="0.25">
      <c r="A152" s="115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1:12" x14ac:dyDescent="0.25">
      <c r="A153" s="115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4" spans="1:12" x14ac:dyDescent="0.25">
      <c r="A154" s="115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</row>
    <row r="155" spans="1:12" x14ac:dyDescent="0.25">
      <c r="A155" s="115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</row>
    <row r="156" spans="1:12" x14ac:dyDescent="0.25">
      <c r="A156" s="115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</row>
    <row r="157" spans="1:12" x14ac:dyDescent="0.25">
      <c r="A157" s="115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</row>
    <row r="158" spans="1:12" x14ac:dyDescent="0.25">
      <c r="A158" s="115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</row>
    <row r="159" spans="1:12" x14ac:dyDescent="0.25">
      <c r="A159" s="115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</row>
    <row r="160" spans="1:12" x14ac:dyDescent="0.25">
      <c r="A160" s="115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</row>
    <row r="161" spans="1:12" x14ac:dyDescent="0.25">
      <c r="A161" s="115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</row>
    <row r="162" spans="1:12" x14ac:dyDescent="0.25">
      <c r="A162" s="115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</row>
    <row r="163" spans="1:12" x14ac:dyDescent="0.25">
      <c r="A163" s="115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</row>
    <row r="164" spans="1:12" x14ac:dyDescent="0.25">
      <c r="A164" s="115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</row>
    <row r="165" spans="1:12" x14ac:dyDescent="0.25">
      <c r="A165" s="115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</row>
    <row r="166" spans="1:12" x14ac:dyDescent="0.25">
      <c r="A166" s="115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</row>
    <row r="167" spans="1:12" x14ac:dyDescent="0.25">
      <c r="A167" s="115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</row>
    <row r="168" spans="1:12" x14ac:dyDescent="0.25">
      <c r="A168" s="115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</row>
    <row r="169" spans="1:12" x14ac:dyDescent="0.25">
      <c r="A169" s="115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</row>
    <row r="170" spans="1:12" x14ac:dyDescent="0.25">
      <c r="A170" s="115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1:12" x14ac:dyDescent="0.25">
      <c r="A171" s="115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1:12" x14ac:dyDescent="0.25">
      <c r="A172" s="115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1:12" x14ac:dyDescent="0.25">
      <c r="A173" s="115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1:12" x14ac:dyDescent="0.25">
      <c r="A174" s="115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1:12" x14ac:dyDescent="0.25">
      <c r="A175" s="115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1:12" x14ac:dyDescent="0.25">
      <c r="A176" s="115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1:12" x14ac:dyDescent="0.25">
      <c r="A177" s="115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1:12" x14ac:dyDescent="0.25">
      <c r="A178" s="115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1:12" x14ac:dyDescent="0.25">
      <c r="A179" s="115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1:12" x14ac:dyDescent="0.25">
      <c r="A180" s="115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1:12" x14ac:dyDescent="0.25">
      <c r="A181" s="115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1:12" x14ac:dyDescent="0.25">
      <c r="A182" s="115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1:12" x14ac:dyDescent="0.25">
      <c r="A183" s="115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1:12" x14ac:dyDescent="0.25">
      <c r="A184" s="115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1:12" x14ac:dyDescent="0.25">
      <c r="A185" s="115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1:12" x14ac:dyDescent="0.25">
      <c r="A186" s="115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7" spans="1:12" x14ac:dyDescent="0.25">
      <c r="A187" s="115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</row>
    <row r="188" spans="1:12" x14ac:dyDescent="0.25">
      <c r="A188" s="115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</row>
    <row r="189" spans="1:12" x14ac:dyDescent="0.25">
      <c r="A189" s="115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</row>
    <row r="190" spans="1:12" x14ac:dyDescent="0.25">
      <c r="A190" s="115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</row>
    <row r="191" spans="1:12" x14ac:dyDescent="0.25">
      <c r="A191" s="115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</row>
    <row r="192" spans="1:12" x14ac:dyDescent="0.25">
      <c r="A192" s="115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</row>
    <row r="193" spans="1:12" x14ac:dyDescent="0.25">
      <c r="A193" s="115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</row>
    <row r="194" spans="1:12" x14ac:dyDescent="0.25">
      <c r="A194" s="115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</row>
    <row r="195" spans="1:12" x14ac:dyDescent="0.25">
      <c r="A195" s="115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</row>
    <row r="196" spans="1:12" x14ac:dyDescent="0.25">
      <c r="A196" s="115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</row>
    <row r="197" spans="1:12" x14ac:dyDescent="0.25">
      <c r="A197" s="115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</row>
    <row r="198" spans="1:12" x14ac:dyDescent="0.25">
      <c r="A198" s="115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</row>
    <row r="199" spans="1:12" x14ac:dyDescent="0.25">
      <c r="A199" s="115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</row>
    <row r="200" spans="1:12" x14ac:dyDescent="0.25">
      <c r="A200" s="115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</row>
    <row r="201" spans="1:12" x14ac:dyDescent="0.25">
      <c r="A201" s="115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</row>
    <row r="202" spans="1:12" x14ac:dyDescent="0.25">
      <c r="A202" s="115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</row>
    <row r="203" spans="1:12" x14ac:dyDescent="0.25">
      <c r="A203" s="115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</row>
    <row r="204" spans="1:12" x14ac:dyDescent="0.25">
      <c r="A204" s="115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</row>
    <row r="205" spans="1:12" x14ac:dyDescent="0.25">
      <c r="A205" s="115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</row>
    <row r="206" spans="1:12" x14ac:dyDescent="0.25">
      <c r="A206" s="115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</row>
    <row r="207" spans="1:12" x14ac:dyDescent="0.25">
      <c r="A207" s="115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1:12" x14ac:dyDescent="0.25">
      <c r="A208" s="115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</row>
    <row r="209" spans="1:12" x14ac:dyDescent="0.25">
      <c r="A209" s="115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</row>
    <row r="210" spans="1:12" x14ac:dyDescent="0.25">
      <c r="A210" s="115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</row>
    <row r="211" spans="1:12" x14ac:dyDescent="0.25">
      <c r="A211" s="115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</row>
    <row r="212" spans="1:12" x14ac:dyDescent="0.25">
      <c r="A212" s="115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</row>
    <row r="213" spans="1:12" x14ac:dyDescent="0.25">
      <c r="A213" s="115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</row>
    <row r="214" spans="1:12" x14ac:dyDescent="0.25">
      <c r="A214" s="115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</row>
    <row r="215" spans="1:12" x14ac:dyDescent="0.25">
      <c r="A215" s="115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</row>
    <row r="216" spans="1:12" x14ac:dyDescent="0.25">
      <c r="A216" s="116"/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</row>
    <row r="217" spans="1:12" x14ac:dyDescent="0.25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</row>
    <row r="218" spans="1:12" x14ac:dyDescent="0.25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</row>
    <row r="219" spans="1:12" x14ac:dyDescent="0.25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</row>
    <row r="220" spans="1:12" x14ac:dyDescent="0.25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</row>
    <row r="221" spans="1:12" x14ac:dyDescent="0.25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</row>
    <row r="222" spans="1:12" x14ac:dyDescent="0.25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</row>
    <row r="223" spans="1:12" x14ac:dyDescent="0.25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</row>
    <row r="224" spans="1:12" x14ac:dyDescent="0.25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</row>
    <row r="225" spans="1:12" x14ac:dyDescent="0.25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</row>
    <row r="226" spans="1:12" x14ac:dyDescent="0.25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</row>
    <row r="227" spans="1:12" x14ac:dyDescent="0.25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</row>
    <row r="228" spans="1:12" x14ac:dyDescent="0.25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</row>
    <row r="229" spans="1:12" x14ac:dyDescent="0.25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</row>
    <row r="230" spans="1:12" x14ac:dyDescent="0.25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</row>
    <row r="231" spans="1:12" x14ac:dyDescent="0.25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</row>
    <row r="232" spans="1:12" x14ac:dyDescent="0.25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</row>
    <row r="233" spans="1:12" x14ac:dyDescent="0.25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</row>
    <row r="234" spans="1:12" x14ac:dyDescent="0.25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</row>
    <row r="235" spans="1:12" x14ac:dyDescent="0.25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</row>
    <row r="236" spans="1:12" x14ac:dyDescent="0.25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</row>
    <row r="237" spans="1:12" x14ac:dyDescent="0.25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</row>
    <row r="238" spans="1:12" x14ac:dyDescent="0.25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</row>
    <row r="239" spans="1:12" x14ac:dyDescent="0.25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</row>
    <row r="240" spans="1:12" x14ac:dyDescent="0.25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</row>
    <row r="241" spans="1:12" x14ac:dyDescent="0.25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</row>
    <row r="242" spans="1:12" x14ac:dyDescent="0.25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</row>
    <row r="243" spans="1:12" x14ac:dyDescent="0.25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</row>
    <row r="244" spans="1:12" x14ac:dyDescent="0.25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</row>
    <row r="245" spans="1:12" x14ac:dyDescent="0.25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</row>
    <row r="246" spans="1:12" x14ac:dyDescent="0.25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</row>
    <row r="247" spans="1:12" x14ac:dyDescent="0.25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</row>
    <row r="248" spans="1:12" x14ac:dyDescent="0.25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</row>
    <row r="249" spans="1:12" x14ac:dyDescent="0.25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</row>
    <row r="250" spans="1:12" x14ac:dyDescent="0.25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</row>
    <row r="251" spans="1:12" x14ac:dyDescent="0.25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</row>
    <row r="252" spans="1:12" x14ac:dyDescent="0.25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</row>
    <row r="253" spans="1:12" x14ac:dyDescent="0.25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</row>
    <row r="254" spans="1:12" x14ac:dyDescent="0.25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</row>
    <row r="255" spans="1:12" x14ac:dyDescent="0.25">
      <c r="A255" s="116"/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</row>
    <row r="256" spans="1:12" x14ac:dyDescent="0.25">
      <c r="A256" s="116"/>
      <c r="B256" s="116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</row>
    <row r="257" spans="1:12" x14ac:dyDescent="0.25">
      <c r="A257" s="116"/>
      <c r="B257" s="116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</row>
    <row r="258" spans="1:12" x14ac:dyDescent="0.25">
      <c r="A258" s="116"/>
      <c r="B258" s="116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</row>
    <row r="259" spans="1:12" x14ac:dyDescent="0.25">
      <c r="A259" s="116"/>
      <c r="B259" s="116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</row>
    <row r="260" spans="1:12" x14ac:dyDescent="0.25">
      <c r="A260" s="116"/>
      <c r="B260" s="116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</row>
    <row r="261" spans="1:12" x14ac:dyDescent="0.25">
      <c r="A261" s="116"/>
      <c r="B261" s="116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</row>
    <row r="262" spans="1:12" x14ac:dyDescent="0.25">
      <c r="A262" s="116"/>
      <c r="B262" s="116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</row>
    <row r="263" spans="1:12" x14ac:dyDescent="0.25">
      <c r="A263" s="116"/>
      <c r="B263" s="116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</row>
    <row r="264" spans="1:12" x14ac:dyDescent="0.25">
      <c r="A264" s="116"/>
      <c r="B264" s="116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</row>
    <row r="265" spans="1:12" x14ac:dyDescent="0.25">
      <c r="A265" s="116"/>
      <c r="B265" s="116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</row>
    <row r="266" spans="1:12" x14ac:dyDescent="0.25">
      <c r="A266" s="116"/>
      <c r="B266" s="116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</row>
    <row r="267" spans="1:12" x14ac:dyDescent="0.25">
      <c r="A267" s="116"/>
      <c r="B267" s="116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</row>
    <row r="268" spans="1:12" x14ac:dyDescent="0.25">
      <c r="A268" s="116"/>
      <c r="B268" s="116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</row>
    <row r="269" spans="1:12" x14ac:dyDescent="0.25">
      <c r="A269" s="116"/>
      <c r="B269" s="116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</row>
    <row r="270" spans="1:12" x14ac:dyDescent="0.25">
      <c r="A270" s="116"/>
      <c r="B270" s="116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</row>
    <row r="271" spans="1:12" x14ac:dyDescent="0.25">
      <c r="A271" s="116"/>
      <c r="B271" s="116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</row>
    <row r="272" spans="1:12" x14ac:dyDescent="0.25">
      <c r="A272" s="116"/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</row>
    <row r="273" spans="1:12" x14ac:dyDescent="0.25">
      <c r="A273" s="116"/>
      <c r="B273" s="116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</row>
    <row r="274" spans="1:12" x14ac:dyDescent="0.25">
      <c r="A274" s="116"/>
      <c r="B274" s="116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</row>
    <row r="275" spans="1:12" x14ac:dyDescent="0.25">
      <c r="A275" s="116"/>
      <c r="B275" s="116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</row>
    <row r="276" spans="1:12" x14ac:dyDescent="0.25">
      <c r="A276" s="116"/>
      <c r="B276" s="116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</row>
    <row r="277" spans="1:12" x14ac:dyDescent="0.25">
      <c r="A277" s="116"/>
      <c r="B277" s="116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</row>
    <row r="278" spans="1:12" x14ac:dyDescent="0.25">
      <c r="A278" s="116"/>
      <c r="B278" s="116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</row>
    <row r="279" spans="1:12" x14ac:dyDescent="0.25">
      <c r="A279" s="116"/>
      <c r="B279" s="116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</row>
    <row r="280" spans="1:12" x14ac:dyDescent="0.25">
      <c r="A280" s="116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</row>
    <row r="281" spans="1:12" x14ac:dyDescent="0.25">
      <c r="A281" s="116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</row>
    <row r="282" spans="1:12" x14ac:dyDescent="0.25">
      <c r="A282" s="116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</row>
    <row r="283" spans="1:12" x14ac:dyDescent="0.25">
      <c r="A283" s="116"/>
      <c r="B283" s="116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</row>
    <row r="284" spans="1:12" x14ac:dyDescent="0.25">
      <c r="A284" s="116"/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</row>
    <row r="285" spans="1:12" x14ac:dyDescent="0.25">
      <c r="A285" s="116"/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</row>
    <row r="286" spans="1:12" x14ac:dyDescent="0.25">
      <c r="A286" s="116"/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</row>
    <row r="287" spans="1:12" x14ac:dyDescent="0.25">
      <c r="A287" s="116"/>
      <c r="B287" s="116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</row>
    <row r="288" spans="1:12" x14ac:dyDescent="0.25">
      <c r="A288" s="116"/>
      <c r="B288" s="116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</row>
    <row r="289" spans="1:12" x14ac:dyDescent="0.25">
      <c r="A289" s="116"/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</row>
    <row r="290" spans="1:12" x14ac:dyDescent="0.25">
      <c r="A290" s="116"/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</row>
    <row r="291" spans="1:12" x14ac:dyDescent="0.25">
      <c r="A291" s="116"/>
      <c r="B291" s="116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</row>
    <row r="292" spans="1:12" x14ac:dyDescent="0.25">
      <c r="A292" s="116"/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</row>
    <row r="293" spans="1:12" x14ac:dyDescent="0.25">
      <c r="A293" s="116"/>
      <c r="B293" s="116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</row>
    <row r="294" spans="1:12" x14ac:dyDescent="0.25">
      <c r="A294" s="116"/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</row>
    <row r="295" spans="1:12" x14ac:dyDescent="0.25">
      <c r="A295" s="116"/>
      <c r="B295" s="116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</row>
    <row r="296" spans="1:12" x14ac:dyDescent="0.25">
      <c r="A296" s="116"/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</row>
    <row r="297" spans="1:12" x14ac:dyDescent="0.25">
      <c r="A297" s="116"/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</row>
    <row r="298" spans="1:12" x14ac:dyDescent="0.25">
      <c r="A298" s="116"/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</row>
    <row r="299" spans="1:12" x14ac:dyDescent="0.25">
      <c r="A299" s="116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</row>
    <row r="300" spans="1:12" x14ac:dyDescent="0.25">
      <c r="A300" s="116"/>
      <c r="B300" s="116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</row>
    <row r="301" spans="1:12" x14ac:dyDescent="0.25">
      <c r="A301" s="116"/>
      <c r="B301" s="116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</row>
    <row r="302" spans="1:12" x14ac:dyDescent="0.25">
      <c r="A302" s="116"/>
      <c r="B302" s="116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</row>
    <row r="303" spans="1:12" x14ac:dyDescent="0.25">
      <c r="A303" s="116"/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</row>
    <row r="304" spans="1:12" x14ac:dyDescent="0.25">
      <c r="A304" s="116"/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</row>
    <row r="305" spans="1:12" x14ac:dyDescent="0.25">
      <c r="A305" s="116"/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</row>
    <row r="306" spans="1:12" x14ac:dyDescent="0.25">
      <c r="A306" s="116"/>
      <c r="B306" s="116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</row>
    <row r="307" spans="1:12" x14ac:dyDescent="0.25">
      <c r="A307" s="116"/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</row>
    <row r="308" spans="1:12" x14ac:dyDescent="0.25">
      <c r="A308" s="116"/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</row>
    <row r="309" spans="1:12" x14ac:dyDescent="0.25">
      <c r="A309" s="116"/>
      <c r="B309" s="116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</row>
    <row r="310" spans="1:12" x14ac:dyDescent="0.25">
      <c r="A310" s="116"/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</row>
    <row r="311" spans="1:12" x14ac:dyDescent="0.25">
      <c r="A311" s="116"/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</row>
    <row r="312" spans="1:12" x14ac:dyDescent="0.25">
      <c r="A312" s="116"/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</row>
    <row r="313" spans="1:12" x14ac:dyDescent="0.25">
      <c r="A313" s="116"/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</row>
    <row r="314" spans="1:12" x14ac:dyDescent="0.25">
      <c r="A314" s="116"/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</row>
    <row r="315" spans="1:12" x14ac:dyDescent="0.25">
      <c r="A315" s="116"/>
      <c r="B315" s="116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</row>
    <row r="316" spans="1:12" x14ac:dyDescent="0.25">
      <c r="A316" s="116"/>
      <c r="B316" s="116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</row>
    <row r="317" spans="1:12" x14ac:dyDescent="0.25">
      <c r="A317" s="116"/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</row>
    <row r="318" spans="1:12" x14ac:dyDescent="0.25">
      <c r="A318" s="116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</row>
    <row r="319" spans="1:12" x14ac:dyDescent="0.25">
      <c r="A319" s="116"/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</row>
    <row r="320" spans="1:12" x14ac:dyDescent="0.25">
      <c r="A320" s="116"/>
      <c r="B320" s="116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</row>
    <row r="321" spans="1:12" x14ac:dyDescent="0.25">
      <c r="A321" s="116"/>
      <c r="B321" s="116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</row>
    <row r="322" spans="1:12" x14ac:dyDescent="0.25">
      <c r="A322" s="116"/>
      <c r="B322" s="116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</row>
  </sheetData>
  <autoFilter ref="A4:J18" xr:uid="{00000000-0009-0000-0000-00000A000000}">
    <filterColumn colId="3" showButton="0"/>
    <filterColumn colId="8" showButton="0"/>
  </autoFilter>
  <mergeCells count="9">
    <mergeCell ref="A1:J1"/>
    <mergeCell ref="A4:A5"/>
    <mergeCell ref="B4:B5"/>
    <mergeCell ref="C4:C5"/>
    <mergeCell ref="D4:E4"/>
    <mergeCell ref="F4:F5"/>
    <mergeCell ref="G4:G5"/>
    <mergeCell ref="H4:H5"/>
    <mergeCell ref="I4:J4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5" fitToHeight="0" orientation="landscape" horizontalDpi="200" verticalDpi="200" r:id="rId1"/>
  <headerFooter alignWithMargins="0">
    <oddHeader>&amp;CКонтрагенти</oddHeader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23">
    <tabColor theme="8" tint="0.59999389629810485"/>
  </sheetPr>
  <dimension ref="A1:M322"/>
  <sheetViews>
    <sheetView zoomScaleNormal="100" zoomScaleSheetLayoutView="100" workbookViewId="0">
      <selection activeCell="F26" sqref="F26"/>
    </sheetView>
  </sheetViews>
  <sheetFormatPr defaultColWidth="9.109375" defaultRowHeight="13.2" x14ac:dyDescent="0.25"/>
  <cols>
    <col min="1" max="1" width="5" style="100" customWidth="1"/>
    <col min="2" max="2" width="24.44140625" style="100" customWidth="1"/>
    <col min="3" max="3" width="25.5546875" style="100" customWidth="1"/>
    <col min="4" max="4" width="15.109375" style="100" customWidth="1"/>
    <col min="5" max="5" width="18.33203125" style="100" customWidth="1"/>
    <col min="6" max="6" width="17.109375" style="100" customWidth="1"/>
    <col min="7" max="7" width="20" style="100" customWidth="1"/>
    <col min="8" max="8" width="24.6640625" style="100" customWidth="1"/>
    <col min="9" max="9" width="12.6640625" style="100" customWidth="1"/>
    <col min="10" max="10" width="10.5546875" style="100" customWidth="1"/>
    <col min="11" max="16384" width="9.109375" style="100"/>
  </cols>
  <sheetData>
    <row r="1" spans="1:13" ht="24" customHeight="1" thickBot="1" x14ac:dyDescent="0.3">
      <c r="A1" s="305" t="s">
        <v>36</v>
      </c>
      <c r="B1" s="306"/>
      <c r="C1" s="306"/>
      <c r="D1" s="306"/>
      <c r="E1" s="306"/>
      <c r="F1" s="306"/>
      <c r="G1" s="306"/>
      <c r="H1" s="306"/>
      <c r="I1" s="306"/>
      <c r="J1" s="307"/>
    </row>
    <row r="2" spans="1:13" x14ac:dyDescent="0.25">
      <c r="A2" s="101"/>
      <c r="B2" s="22"/>
      <c r="C2" s="101"/>
      <c r="D2" s="101"/>
      <c r="E2" s="101"/>
      <c r="F2" s="101"/>
      <c r="G2" s="101"/>
      <c r="H2" s="101"/>
      <c r="I2" s="101"/>
      <c r="J2" s="102"/>
      <c r="K2" s="102"/>
      <c r="L2" s="102"/>
      <c r="M2" s="102"/>
    </row>
    <row r="3" spans="1:13" x14ac:dyDescent="0.25">
      <c r="A3" s="101"/>
      <c r="B3" s="22"/>
      <c r="C3" s="101"/>
      <c r="D3" s="101"/>
      <c r="E3" s="101"/>
      <c r="F3" s="101"/>
      <c r="G3" s="101"/>
      <c r="H3" s="101"/>
      <c r="I3" s="101"/>
      <c r="J3" s="102"/>
      <c r="K3" s="102"/>
      <c r="L3" s="102"/>
      <c r="M3" s="102"/>
    </row>
    <row r="4" spans="1:13" ht="39.75" customHeight="1" x14ac:dyDescent="0.25">
      <c r="A4" s="308" t="s">
        <v>37</v>
      </c>
      <c r="B4" s="310" t="s">
        <v>38</v>
      </c>
      <c r="C4" s="308" t="s">
        <v>39</v>
      </c>
      <c r="D4" s="312" t="s">
        <v>40</v>
      </c>
      <c r="E4" s="313"/>
      <c r="F4" s="308" t="s">
        <v>41</v>
      </c>
      <c r="G4" s="308" t="s">
        <v>42</v>
      </c>
      <c r="H4" s="308" t="s">
        <v>43</v>
      </c>
      <c r="I4" s="314" t="s">
        <v>44</v>
      </c>
      <c r="J4" s="314"/>
      <c r="K4" s="102"/>
      <c r="L4" s="102"/>
    </row>
    <row r="5" spans="1:13" ht="24" customHeight="1" x14ac:dyDescent="0.25">
      <c r="A5" s="309"/>
      <c r="B5" s="311"/>
      <c r="C5" s="309"/>
      <c r="D5" s="103" t="s">
        <v>45</v>
      </c>
      <c r="E5" s="103" t="s">
        <v>46</v>
      </c>
      <c r="F5" s="309"/>
      <c r="G5" s="309"/>
      <c r="H5" s="309"/>
      <c r="I5" s="103" t="s">
        <v>45</v>
      </c>
      <c r="J5" s="103" t="s">
        <v>46</v>
      </c>
      <c r="K5" s="102"/>
      <c r="L5" s="102"/>
    </row>
    <row r="6" spans="1:13" s="119" customFormat="1" ht="11.25" customHeight="1" x14ac:dyDescent="0.25">
      <c r="A6" s="104">
        <v>1</v>
      </c>
      <c r="B6" s="104">
        <v>2</v>
      </c>
      <c r="C6" s="105">
        <v>3</v>
      </c>
      <c r="D6" s="104">
        <v>4</v>
      </c>
      <c r="E6" s="104">
        <v>5</v>
      </c>
      <c r="F6" s="104">
        <v>6</v>
      </c>
      <c r="G6" s="104">
        <v>7</v>
      </c>
      <c r="H6" s="104">
        <v>8</v>
      </c>
      <c r="I6" s="104" t="s">
        <v>47</v>
      </c>
      <c r="J6" s="104" t="s">
        <v>76</v>
      </c>
      <c r="K6" s="118"/>
      <c r="L6" s="118"/>
    </row>
    <row r="7" spans="1:13" x14ac:dyDescent="0.25">
      <c r="A7" s="106"/>
      <c r="B7" s="107"/>
      <c r="C7" s="107"/>
      <c r="D7" s="108"/>
      <c r="E7" s="108"/>
      <c r="F7" s="108"/>
      <c r="G7" s="108"/>
      <c r="H7" s="108"/>
      <c r="I7" s="108">
        <f t="shared" ref="I7:I17" si="0">D7+G7-H7</f>
        <v>0</v>
      </c>
      <c r="J7" s="108">
        <f t="shared" ref="J7:J17" si="1">E7+F7-G7</f>
        <v>0</v>
      </c>
      <c r="K7" s="102"/>
      <c r="L7" s="102"/>
    </row>
    <row r="8" spans="1:13" x14ac:dyDescent="0.25">
      <c r="A8" s="106"/>
      <c r="B8" s="127"/>
      <c r="C8" s="127"/>
      <c r="D8" s="108"/>
      <c r="E8" s="108"/>
      <c r="F8" s="108"/>
      <c r="G8" s="108"/>
      <c r="H8" s="108"/>
      <c r="I8" s="108">
        <f t="shared" si="0"/>
        <v>0</v>
      </c>
      <c r="J8" s="108">
        <f t="shared" si="1"/>
        <v>0</v>
      </c>
      <c r="K8" s="102"/>
      <c r="L8" s="102"/>
    </row>
    <row r="9" spans="1:13" x14ac:dyDescent="0.25">
      <c r="A9" s="106"/>
      <c r="B9" s="127"/>
      <c r="C9" s="127"/>
      <c r="D9" s="108"/>
      <c r="E9" s="108"/>
      <c r="F9" s="108"/>
      <c r="G9" s="108"/>
      <c r="H9" s="108"/>
      <c r="I9" s="108">
        <f t="shared" si="0"/>
        <v>0</v>
      </c>
      <c r="J9" s="108">
        <f t="shared" si="1"/>
        <v>0</v>
      </c>
      <c r="K9" s="102"/>
      <c r="L9" s="102"/>
    </row>
    <row r="10" spans="1:13" x14ac:dyDescent="0.25">
      <c r="A10" s="106"/>
      <c r="B10" s="127"/>
      <c r="C10" s="127"/>
      <c r="D10" s="108"/>
      <c r="E10" s="108"/>
      <c r="F10" s="108"/>
      <c r="G10" s="108"/>
      <c r="H10" s="108"/>
      <c r="I10" s="108">
        <f t="shared" si="0"/>
        <v>0</v>
      </c>
      <c r="J10" s="108">
        <f t="shared" si="1"/>
        <v>0</v>
      </c>
      <c r="K10" s="102"/>
      <c r="L10" s="102"/>
    </row>
    <row r="11" spans="1:13" x14ac:dyDescent="0.25">
      <c r="A11" s="106"/>
      <c r="B11" s="107"/>
      <c r="C11" s="127"/>
      <c r="D11" s="108"/>
      <c r="E11" s="108"/>
      <c r="F11" s="108"/>
      <c r="G11" s="108"/>
      <c r="H11" s="108"/>
      <c r="I11" s="108">
        <f t="shared" si="0"/>
        <v>0</v>
      </c>
      <c r="J11" s="108">
        <f t="shared" si="1"/>
        <v>0</v>
      </c>
      <c r="K11" s="102"/>
      <c r="L11" s="102"/>
    </row>
    <row r="12" spans="1:13" x14ac:dyDescent="0.25">
      <c r="A12" s="106"/>
      <c r="B12" s="107"/>
      <c r="C12" s="107"/>
      <c r="D12" s="108"/>
      <c r="E12" s="108"/>
      <c r="F12" s="108"/>
      <c r="G12" s="108"/>
      <c r="H12" s="108"/>
      <c r="I12" s="108">
        <f t="shared" si="0"/>
        <v>0</v>
      </c>
      <c r="J12" s="108">
        <f t="shared" si="1"/>
        <v>0</v>
      </c>
      <c r="K12" s="102"/>
      <c r="L12" s="102"/>
    </row>
    <row r="13" spans="1:13" x14ac:dyDescent="0.25">
      <c r="A13" s="106"/>
      <c r="B13" s="107"/>
      <c r="C13" s="107"/>
      <c r="D13" s="108"/>
      <c r="E13" s="108"/>
      <c r="F13" s="108"/>
      <c r="G13" s="108"/>
      <c r="H13" s="108"/>
      <c r="I13" s="108">
        <f t="shared" si="0"/>
        <v>0</v>
      </c>
      <c r="J13" s="108">
        <f t="shared" si="1"/>
        <v>0</v>
      </c>
      <c r="K13" s="102"/>
      <c r="L13" s="102"/>
    </row>
    <row r="14" spans="1:13" x14ac:dyDescent="0.25">
      <c r="A14" s="106"/>
      <c r="B14" s="107"/>
      <c r="C14" s="107"/>
      <c r="D14" s="108"/>
      <c r="E14" s="108"/>
      <c r="F14" s="108"/>
      <c r="G14" s="108"/>
      <c r="H14" s="108"/>
      <c r="I14" s="108">
        <f t="shared" si="0"/>
        <v>0</v>
      </c>
      <c r="J14" s="108">
        <f t="shared" si="1"/>
        <v>0</v>
      </c>
      <c r="K14" s="102"/>
      <c r="L14" s="102"/>
    </row>
    <row r="15" spans="1:13" x14ac:dyDescent="0.25">
      <c r="A15" s="106"/>
      <c r="B15" s="107"/>
      <c r="C15" s="107"/>
      <c r="D15" s="108"/>
      <c r="E15" s="108"/>
      <c r="F15" s="108"/>
      <c r="G15" s="108"/>
      <c r="H15" s="108"/>
      <c r="I15" s="108">
        <f t="shared" si="0"/>
        <v>0</v>
      </c>
      <c r="J15" s="108">
        <f t="shared" si="1"/>
        <v>0</v>
      </c>
      <c r="K15" s="102"/>
      <c r="L15" s="102"/>
    </row>
    <row r="16" spans="1:13" x14ac:dyDescent="0.25">
      <c r="A16" s="106"/>
      <c r="B16" s="107"/>
      <c r="C16" s="107"/>
      <c r="D16" s="108"/>
      <c r="E16" s="108"/>
      <c r="F16" s="108"/>
      <c r="G16" s="108"/>
      <c r="H16" s="108"/>
      <c r="I16" s="108">
        <f t="shared" si="0"/>
        <v>0</v>
      </c>
      <c r="J16" s="108">
        <f t="shared" si="1"/>
        <v>0</v>
      </c>
      <c r="K16" s="102"/>
      <c r="L16" s="102"/>
    </row>
    <row r="17" spans="1:13" x14ac:dyDescent="0.25">
      <c r="A17" s="106"/>
      <c r="B17" s="106"/>
      <c r="C17" s="107"/>
      <c r="D17" s="108"/>
      <c r="E17" s="108"/>
      <c r="F17" s="108"/>
      <c r="G17" s="108"/>
      <c r="H17" s="108"/>
      <c r="I17" s="108">
        <f t="shared" si="0"/>
        <v>0</v>
      </c>
      <c r="J17" s="108">
        <f t="shared" si="1"/>
        <v>0</v>
      </c>
      <c r="K17" s="102"/>
      <c r="L17" s="102"/>
    </row>
    <row r="18" spans="1:13" s="113" customFormat="1" x14ac:dyDescent="0.25">
      <c r="A18" s="109"/>
      <c r="B18" s="110"/>
      <c r="C18" s="110"/>
      <c r="D18" s="111">
        <f t="shared" ref="D18:J18" si="2">SUM(D7:D17)</f>
        <v>0</v>
      </c>
      <c r="E18" s="111">
        <f t="shared" si="2"/>
        <v>0</v>
      </c>
      <c r="F18" s="111">
        <f t="shared" si="2"/>
        <v>0</v>
      </c>
      <c r="G18" s="111">
        <f t="shared" si="2"/>
        <v>0</v>
      </c>
      <c r="H18" s="111">
        <f t="shared" si="2"/>
        <v>0</v>
      </c>
      <c r="I18" s="111">
        <f t="shared" si="2"/>
        <v>0</v>
      </c>
      <c r="J18" s="111">
        <f t="shared" si="2"/>
        <v>0</v>
      </c>
      <c r="K18" s="112"/>
      <c r="L18" s="112"/>
    </row>
    <row r="19" spans="1:13" x14ac:dyDescent="0.25">
      <c r="A19" s="101"/>
      <c r="B19" s="101"/>
      <c r="C19" s="101"/>
      <c r="D19" s="101"/>
      <c r="E19" s="101"/>
      <c r="F19" s="101"/>
      <c r="G19" s="101"/>
      <c r="H19" s="101"/>
      <c r="I19" s="101"/>
      <c r="J19" s="102"/>
      <c r="K19" s="102"/>
      <c r="L19" s="102"/>
    </row>
    <row r="20" spans="1:13" x14ac:dyDescent="0.25">
      <c r="A20" s="101"/>
      <c r="B20" s="65" t="s">
        <v>5</v>
      </c>
      <c r="C20" s="125"/>
      <c r="D20" s="101"/>
      <c r="E20" s="101"/>
      <c r="F20" s="101"/>
      <c r="G20" s="101"/>
      <c r="H20" s="101"/>
      <c r="I20" s="101"/>
      <c r="J20" s="102"/>
      <c r="K20" s="102"/>
      <c r="L20" s="102"/>
    </row>
    <row r="21" spans="1:13" x14ac:dyDescent="0.25">
      <c r="A21" s="101"/>
      <c r="B21" s="22"/>
      <c r="C21" s="101"/>
      <c r="D21" s="101"/>
      <c r="E21" s="101"/>
      <c r="F21" s="101"/>
      <c r="G21" s="101"/>
      <c r="H21" s="101"/>
      <c r="I21" s="101"/>
      <c r="J21" s="102"/>
      <c r="K21" s="102"/>
      <c r="L21" s="102"/>
    </row>
    <row r="22" spans="1:13" x14ac:dyDescent="0.25">
      <c r="A22" s="101"/>
      <c r="B22" s="22"/>
      <c r="C22" s="101"/>
      <c r="D22" s="101"/>
      <c r="E22" s="101"/>
      <c r="F22" s="101"/>
      <c r="G22" s="101"/>
      <c r="H22" s="101"/>
      <c r="I22" s="101"/>
      <c r="J22" s="102"/>
      <c r="K22" s="102"/>
      <c r="L22" s="102"/>
      <c r="M22" s="102"/>
    </row>
    <row r="23" spans="1:13" x14ac:dyDescent="0.25">
      <c r="A23" s="101"/>
      <c r="B23" s="65" t="s">
        <v>6</v>
      </c>
      <c r="C23" s="125"/>
      <c r="D23" s="101"/>
      <c r="E23" s="101"/>
      <c r="F23" s="101"/>
      <c r="G23" s="101"/>
      <c r="H23" s="101"/>
      <c r="I23" s="101"/>
      <c r="J23" s="102"/>
      <c r="K23" s="102"/>
      <c r="L23" s="102"/>
      <c r="M23" s="102"/>
    </row>
    <row r="24" spans="1:13" x14ac:dyDescent="0.25">
      <c r="A24" s="101"/>
      <c r="B24" s="49" t="s">
        <v>106</v>
      </c>
      <c r="C24" s="101"/>
      <c r="D24" s="101"/>
      <c r="E24" s="101"/>
      <c r="F24" s="101"/>
      <c r="G24" s="101"/>
      <c r="H24" s="101"/>
      <c r="I24" s="101"/>
      <c r="J24" s="102"/>
      <c r="K24" s="102"/>
      <c r="L24" s="102"/>
      <c r="M24" s="102"/>
    </row>
    <row r="25" spans="1:13" ht="12" customHeight="1" x14ac:dyDescent="0.25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</row>
    <row r="26" spans="1:13" x14ac:dyDescent="0.25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</row>
    <row r="27" spans="1:13" x14ac:dyDescent="0.25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1:13" x14ac:dyDescent="0.2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</row>
    <row r="29" spans="1:13" x14ac:dyDescent="0.2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</row>
    <row r="30" spans="1:13" x14ac:dyDescent="0.2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</row>
    <row r="31" spans="1:13" x14ac:dyDescent="0.25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</row>
    <row r="32" spans="1:13" x14ac:dyDescent="0.2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</row>
    <row r="33" spans="1:13" x14ac:dyDescent="0.2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</row>
    <row r="34" spans="1:13" x14ac:dyDescent="0.25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</row>
    <row r="35" spans="1:13" x14ac:dyDescent="0.2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</row>
    <row r="36" spans="1:13" x14ac:dyDescent="0.2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</row>
    <row r="37" spans="1:13" x14ac:dyDescent="0.25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</row>
    <row r="38" spans="1:13" x14ac:dyDescent="0.25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</row>
    <row r="39" spans="1:13" x14ac:dyDescent="0.2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</row>
    <row r="40" spans="1:13" x14ac:dyDescent="0.2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</row>
    <row r="41" spans="1:13" x14ac:dyDescent="0.2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</row>
    <row r="42" spans="1:13" x14ac:dyDescent="0.2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</row>
    <row r="43" spans="1:13" x14ac:dyDescent="0.2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</row>
    <row r="44" spans="1:13" x14ac:dyDescent="0.2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</row>
    <row r="45" spans="1:13" x14ac:dyDescent="0.25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</row>
    <row r="46" spans="1:13" x14ac:dyDescent="0.2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</row>
    <row r="47" spans="1:13" x14ac:dyDescent="0.25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</row>
    <row r="48" spans="1:13" x14ac:dyDescent="0.25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</row>
    <row r="49" spans="1:13" x14ac:dyDescent="0.25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</row>
    <row r="50" spans="1:13" x14ac:dyDescent="0.25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</row>
    <row r="51" spans="1:13" x14ac:dyDescent="0.25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</row>
    <row r="52" spans="1:13" x14ac:dyDescent="0.25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</row>
    <row r="53" spans="1:13" x14ac:dyDescent="0.25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</row>
    <row r="54" spans="1:13" x14ac:dyDescent="0.25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</row>
    <row r="55" spans="1:13" x14ac:dyDescent="0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</row>
    <row r="56" spans="1:13" x14ac:dyDescent="0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</row>
    <row r="57" spans="1:13" x14ac:dyDescent="0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</row>
    <row r="58" spans="1:13" x14ac:dyDescent="0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</row>
    <row r="59" spans="1:13" x14ac:dyDescent="0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</row>
    <row r="60" spans="1:13" x14ac:dyDescent="0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</row>
    <row r="61" spans="1:13" x14ac:dyDescent="0.25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</row>
    <row r="62" spans="1:13" x14ac:dyDescent="0.25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</row>
    <row r="63" spans="1:13" x14ac:dyDescent="0.25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</row>
    <row r="64" spans="1:13" x14ac:dyDescent="0.25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</row>
    <row r="65" spans="1:13" x14ac:dyDescent="0.25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1:13" x14ac:dyDescent="0.25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</row>
    <row r="67" spans="1:13" x14ac:dyDescent="0.2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</row>
    <row r="68" spans="1:13" x14ac:dyDescent="0.2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</row>
    <row r="69" spans="1:13" x14ac:dyDescent="0.2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</row>
    <row r="70" spans="1:13" x14ac:dyDescent="0.2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</row>
    <row r="71" spans="1:13" x14ac:dyDescent="0.25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</row>
    <row r="72" spans="1:13" x14ac:dyDescent="0.25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</row>
    <row r="73" spans="1:13" x14ac:dyDescent="0.25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</row>
    <row r="74" spans="1:13" x14ac:dyDescent="0.25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</row>
    <row r="75" spans="1:13" x14ac:dyDescent="0.25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</row>
    <row r="76" spans="1:13" x14ac:dyDescent="0.25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</row>
    <row r="77" spans="1:13" x14ac:dyDescent="0.25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</row>
    <row r="78" spans="1:13" x14ac:dyDescent="0.25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</row>
    <row r="79" spans="1:13" x14ac:dyDescent="0.25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</row>
    <row r="80" spans="1:13" x14ac:dyDescent="0.25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</row>
    <row r="81" spans="1:13" x14ac:dyDescent="0.25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</row>
    <row r="82" spans="1:13" x14ac:dyDescent="0.25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</row>
    <row r="83" spans="1:13" x14ac:dyDescent="0.25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</row>
    <row r="84" spans="1:13" x14ac:dyDescent="0.25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</row>
    <row r="85" spans="1:13" x14ac:dyDescent="0.25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</row>
    <row r="86" spans="1:13" x14ac:dyDescent="0.25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</row>
    <row r="87" spans="1:13" x14ac:dyDescent="0.25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</row>
    <row r="88" spans="1:13" x14ac:dyDescent="0.25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</row>
    <row r="89" spans="1:13" x14ac:dyDescent="0.2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</row>
    <row r="90" spans="1:13" x14ac:dyDescent="0.25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</row>
    <row r="91" spans="1:13" x14ac:dyDescent="0.2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</row>
    <row r="92" spans="1:13" x14ac:dyDescent="0.2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</row>
    <row r="93" spans="1:13" x14ac:dyDescent="0.2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</row>
    <row r="94" spans="1:13" x14ac:dyDescent="0.25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</row>
    <row r="95" spans="1:13" x14ac:dyDescent="0.25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</row>
    <row r="96" spans="1:13" x14ac:dyDescent="0.2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</row>
    <row r="97" spans="1:13" x14ac:dyDescent="0.2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</row>
    <row r="98" spans="1:13" x14ac:dyDescent="0.2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</row>
    <row r="99" spans="1:13" x14ac:dyDescent="0.2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</row>
    <row r="100" spans="1:13" x14ac:dyDescent="0.2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</row>
    <row r="101" spans="1:13" x14ac:dyDescent="0.2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</row>
    <row r="102" spans="1:13" x14ac:dyDescent="0.2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</row>
    <row r="103" spans="1:13" x14ac:dyDescent="0.2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</row>
    <row r="104" spans="1:13" x14ac:dyDescent="0.2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</row>
    <row r="105" spans="1:13" x14ac:dyDescent="0.2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</row>
    <row r="106" spans="1:13" x14ac:dyDescent="0.2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</row>
    <row r="107" spans="1:13" x14ac:dyDescent="0.2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</row>
    <row r="108" spans="1:13" x14ac:dyDescent="0.2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</row>
    <row r="109" spans="1:13" x14ac:dyDescent="0.25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</row>
    <row r="110" spans="1:13" x14ac:dyDescent="0.25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</row>
    <row r="111" spans="1:13" x14ac:dyDescent="0.2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</row>
    <row r="112" spans="1:13" x14ac:dyDescent="0.2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</row>
    <row r="113" spans="1:13" x14ac:dyDescent="0.2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</row>
    <row r="114" spans="1:13" x14ac:dyDescent="0.2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</row>
    <row r="115" spans="1:13" x14ac:dyDescent="0.2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</row>
    <row r="116" spans="1:13" x14ac:dyDescent="0.25">
      <c r="A116" s="114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</row>
    <row r="117" spans="1:13" x14ac:dyDescent="0.25">
      <c r="A117" s="115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</row>
    <row r="118" spans="1:13" x14ac:dyDescent="0.25">
      <c r="A118" s="115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</row>
    <row r="119" spans="1:13" x14ac:dyDescent="0.25">
      <c r="A119" s="115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</row>
    <row r="120" spans="1:13" x14ac:dyDescent="0.25">
      <c r="A120" s="115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</row>
    <row r="121" spans="1:13" x14ac:dyDescent="0.25">
      <c r="A121" s="115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</row>
    <row r="122" spans="1:13" x14ac:dyDescent="0.25">
      <c r="A122" s="115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</row>
    <row r="123" spans="1:13" x14ac:dyDescent="0.25">
      <c r="A123" s="115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</row>
    <row r="124" spans="1:13" x14ac:dyDescent="0.25">
      <c r="A124" s="115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</row>
    <row r="125" spans="1:13" x14ac:dyDescent="0.25">
      <c r="A125" s="115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</row>
    <row r="126" spans="1:13" x14ac:dyDescent="0.25">
      <c r="A126" s="115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</row>
    <row r="127" spans="1:13" x14ac:dyDescent="0.25">
      <c r="A127" s="115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</row>
    <row r="128" spans="1:13" x14ac:dyDescent="0.25">
      <c r="A128" s="115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</row>
    <row r="129" spans="1:13" x14ac:dyDescent="0.25">
      <c r="A129" s="115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</row>
    <row r="130" spans="1:13" x14ac:dyDescent="0.25">
      <c r="A130" s="115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</row>
    <row r="131" spans="1:13" x14ac:dyDescent="0.25">
      <c r="A131" s="115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</row>
    <row r="132" spans="1:13" x14ac:dyDescent="0.25">
      <c r="A132" s="115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</row>
    <row r="133" spans="1:13" x14ac:dyDescent="0.25">
      <c r="A133" s="115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</row>
    <row r="134" spans="1:13" x14ac:dyDescent="0.25">
      <c r="A134" s="115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</row>
    <row r="135" spans="1:13" x14ac:dyDescent="0.25">
      <c r="A135" s="115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</row>
    <row r="136" spans="1:13" x14ac:dyDescent="0.25">
      <c r="A136" s="115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</row>
    <row r="137" spans="1:13" x14ac:dyDescent="0.25">
      <c r="A137" s="115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</row>
    <row r="138" spans="1:13" x14ac:dyDescent="0.25">
      <c r="A138" s="115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1:13" x14ac:dyDescent="0.25">
      <c r="A139" s="115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</row>
    <row r="140" spans="1:13" x14ac:dyDescent="0.25">
      <c r="A140" s="115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</row>
    <row r="141" spans="1:13" x14ac:dyDescent="0.25">
      <c r="A141" s="115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</row>
    <row r="142" spans="1:13" x14ac:dyDescent="0.25">
      <c r="A142" s="115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</row>
    <row r="143" spans="1:13" x14ac:dyDescent="0.25">
      <c r="A143" s="115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</row>
    <row r="144" spans="1:13" x14ac:dyDescent="0.25">
      <c r="A144" s="115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</row>
    <row r="145" spans="1:12" x14ac:dyDescent="0.25">
      <c r="A145" s="115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</row>
    <row r="146" spans="1:12" x14ac:dyDescent="0.25">
      <c r="A146" s="115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</row>
    <row r="147" spans="1:12" x14ac:dyDescent="0.25">
      <c r="A147" s="115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</row>
    <row r="148" spans="1:12" x14ac:dyDescent="0.25">
      <c r="A148" s="115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</row>
    <row r="149" spans="1:12" x14ac:dyDescent="0.25">
      <c r="A149" s="115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</row>
    <row r="150" spans="1:12" x14ac:dyDescent="0.25">
      <c r="A150" s="115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</row>
    <row r="151" spans="1:12" x14ac:dyDescent="0.25">
      <c r="A151" s="115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1:12" x14ac:dyDescent="0.25">
      <c r="A152" s="115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1:12" x14ac:dyDescent="0.25">
      <c r="A153" s="115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4" spans="1:12" x14ac:dyDescent="0.25">
      <c r="A154" s="115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</row>
    <row r="155" spans="1:12" x14ac:dyDescent="0.25">
      <c r="A155" s="115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</row>
    <row r="156" spans="1:12" x14ac:dyDescent="0.25">
      <c r="A156" s="115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</row>
    <row r="157" spans="1:12" x14ac:dyDescent="0.25">
      <c r="A157" s="115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</row>
    <row r="158" spans="1:12" x14ac:dyDescent="0.25">
      <c r="A158" s="115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</row>
    <row r="159" spans="1:12" x14ac:dyDescent="0.25">
      <c r="A159" s="115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</row>
    <row r="160" spans="1:12" x14ac:dyDescent="0.25">
      <c r="A160" s="115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</row>
    <row r="161" spans="1:12" x14ac:dyDescent="0.25">
      <c r="A161" s="115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</row>
    <row r="162" spans="1:12" x14ac:dyDescent="0.25">
      <c r="A162" s="115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</row>
    <row r="163" spans="1:12" x14ac:dyDescent="0.25">
      <c r="A163" s="115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</row>
    <row r="164" spans="1:12" x14ac:dyDescent="0.25">
      <c r="A164" s="115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</row>
    <row r="165" spans="1:12" x14ac:dyDescent="0.25">
      <c r="A165" s="115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</row>
    <row r="166" spans="1:12" x14ac:dyDescent="0.25">
      <c r="A166" s="115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</row>
    <row r="167" spans="1:12" x14ac:dyDescent="0.25">
      <c r="A167" s="115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</row>
    <row r="168" spans="1:12" x14ac:dyDescent="0.25">
      <c r="A168" s="115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</row>
    <row r="169" spans="1:12" x14ac:dyDescent="0.25">
      <c r="A169" s="115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</row>
    <row r="170" spans="1:12" x14ac:dyDescent="0.25">
      <c r="A170" s="115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1:12" x14ac:dyDescent="0.25">
      <c r="A171" s="115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1:12" x14ac:dyDescent="0.25">
      <c r="A172" s="115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1:12" x14ac:dyDescent="0.25">
      <c r="A173" s="115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1:12" x14ac:dyDescent="0.25">
      <c r="A174" s="115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1:12" x14ac:dyDescent="0.25">
      <c r="A175" s="115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1:12" x14ac:dyDescent="0.25">
      <c r="A176" s="115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1:12" x14ac:dyDescent="0.25">
      <c r="A177" s="115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1:12" x14ac:dyDescent="0.25">
      <c r="A178" s="115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1:12" x14ac:dyDescent="0.25">
      <c r="A179" s="115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1:12" x14ac:dyDescent="0.25">
      <c r="A180" s="115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1:12" x14ac:dyDescent="0.25">
      <c r="A181" s="115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1:12" x14ac:dyDescent="0.25">
      <c r="A182" s="115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1:12" x14ac:dyDescent="0.25">
      <c r="A183" s="115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1:12" x14ac:dyDescent="0.25">
      <c r="A184" s="115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1:12" x14ac:dyDescent="0.25">
      <c r="A185" s="115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1:12" x14ac:dyDescent="0.25">
      <c r="A186" s="115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7" spans="1:12" x14ac:dyDescent="0.25">
      <c r="A187" s="115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</row>
    <row r="188" spans="1:12" x14ac:dyDescent="0.25">
      <c r="A188" s="115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</row>
    <row r="189" spans="1:12" x14ac:dyDescent="0.25">
      <c r="A189" s="115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</row>
    <row r="190" spans="1:12" x14ac:dyDescent="0.25">
      <c r="A190" s="115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</row>
    <row r="191" spans="1:12" x14ac:dyDescent="0.25">
      <c r="A191" s="115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</row>
    <row r="192" spans="1:12" x14ac:dyDescent="0.25">
      <c r="A192" s="115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</row>
    <row r="193" spans="1:12" x14ac:dyDescent="0.25">
      <c r="A193" s="115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</row>
    <row r="194" spans="1:12" x14ac:dyDescent="0.25">
      <c r="A194" s="115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</row>
    <row r="195" spans="1:12" x14ac:dyDescent="0.25">
      <c r="A195" s="115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</row>
    <row r="196" spans="1:12" x14ac:dyDescent="0.25">
      <c r="A196" s="115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</row>
    <row r="197" spans="1:12" x14ac:dyDescent="0.25">
      <c r="A197" s="115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</row>
    <row r="198" spans="1:12" x14ac:dyDescent="0.25">
      <c r="A198" s="115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</row>
    <row r="199" spans="1:12" x14ac:dyDescent="0.25">
      <c r="A199" s="115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</row>
    <row r="200" spans="1:12" x14ac:dyDescent="0.25">
      <c r="A200" s="115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</row>
    <row r="201" spans="1:12" x14ac:dyDescent="0.25">
      <c r="A201" s="115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</row>
    <row r="202" spans="1:12" x14ac:dyDescent="0.25">
      <c r="A202" s="115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</row>
    <row r="203" spans="1:12" x14ac:dyDescent="0.25">
      <c r="A203" s="115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</row>
    <row r="204" spans="1:12" x14ac:dyDescent="0.25">
      <c r="A204" s="115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</row>
    <row r="205" spans="1:12" x14ac:dyDescent="0.25">
      <c r="A205" s="115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</row>
    <row r="206" spans="1:12" x14ac:dyDescent="0.25">
      <c r="A206" s="115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</row>
    <row r="207" spans="1:12" x14ac:dyDescent="0.25">
      <c r="A207" s="115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1:12" x14ac:dyDescent="0.25">
      <c r="A208" s="115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</row>
    <row r="209" spans="1:12" x14ac:dyDescent="0.25">
      <c r="A209" s="115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</row>
    <row r="210" spans="1:12" x14ac:dyDescent="0.25">
      <c r="A210" s="115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</row>
    <row r="211" spans="1:12" x14ac:dyDescent="0.25">
      <c r="A211" s="115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</row>
    <row r="212" spans="1:12" x14ac:dyDescent="0.25">
      <c r="A212" s="115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</row>
    <row r="213" spans="1:12" x14ac:dyDescent="0.25">
      <c r="A213" s="115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</row>
    <row r="214" spans="1:12" x14ac:dyDescent="0.25">
      <c r="A214" s="115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</row>
    <row r="215" spans="1:12" x14ac:dyDescent="0.25">
      <c r="A215" s="115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</row>
    <row r="216" spans="1:12" x14ac:dyDescent="0.25">
      <c r="A216" s="116"/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</row>
    <row r="217" spans="1:12" x14ac:dyDescent="0.25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</row>
    <row r="218" spans="1:12" x14ac:dyDescent="0.25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</row>
    <row r="219" spans="1:12" x14ac:dyDescent="0.25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</row>
    <row r="220" spans="1:12" x14ac:dyDescent="0.25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</row>
    <row r="221" spans="1:12" x14ac:dyDescent="0.25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</row>
    <row r="222" spans="1:12" x14ac:dyDescent="0.25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</row>
    <row r="223" spans="1:12" x14ac:dyDescent="0.25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</row>
    <row r="224" spans="1:12" x14ac:dyDescent="0.25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</row>
    <row r="225" spans="1:12" x14ac:dyDescent="0.25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</row>
    <row r="226" spans="1:12" x14ac:dyDescent="0.25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</row>
    <row r="227" spans="1:12" x14ac:dyDescent="0.25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</row>
    <row r="228" spans="1:12" x14ac:dyDescent="0.25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</row>
    <row r="229" spans="1:12" x14ac:dyDescent="0.25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</row>
    <row r="230" spans="1:12" x14ac:dyDescent="0.25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</row>
    <row r="231" spans="1:12" x14ac:dyDescent="0.25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</row>
    <row r="232" spans="1:12" x14ac:dyDescent="0.25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</row>
    <row r="233" spans="1:12" x14ac:dyDescent="0.25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</row>
    <row r="234" spans="1:12" x14ac:dyDescent="0.25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</row>
    <row r="235" spans="1:12" x14ac:dyDescent="0.25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</row>
    <row r="236" spans="1:12" x14ac:dyDescent="0.25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</row>
    <row r="237" spans="1:12" x14ac:dyDescent="0.25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</row>
    <row r="238" spans="1:12" x14ac:dyDescent="0.25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</row>
    <row r="239" spans="1:12" x14ac:dyDescent="0.25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</row>
    <row r="240" spans="1:12" x14ac:dyDescent="0.25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</row>
    <row r="241" spans="1:12" x14ac:dyDescent="0.25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</row>
    <row r="242" spans="1:12" x14ac:dyDescent="0.25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</row>
    <row r="243" spans="1:12" x14ac:dyDescent="0.25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</row>
    <row r="244" spans="1:12" x14ac:dyDescent="0.25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</row>
    <row r="245" spans="1:12" x14ac:dyDescent="0.25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</row>
    <row r="246" spans="1:12" x14ac:dyDescent="0.25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</row>
    <row r="247" spans="1:12" x14ac:dyDescent="0.25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</row>
    <row r="248" spans="1:12" x14ac:dyDescent="0.25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</row>
    <row r="249" spans="1:12" x14ac:dyDescent="0.25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</row>
    <row r="250" spans="1:12" x14ac:dyDescent="0.25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</row>
    <row r="251" spans="1:12" x14ac:dyDescent="0.25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</row>
    <row r="252" spans="1:12" x14ac:dyDescent="0.25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</row>
    <row r="253" spans="1:12" x14ac:dyDescent="0.25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</row>
    <row r="254" spans="1:12" x14ac:dyDescent="0.25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</row>
    <row r="255" spans="1:12" x14ac:dyDescent="0.25">
      <c r="A255" s="116"/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</row>
    <row r="256" spans="1:12" x14ac:dyDescent="0.25">
      <c r="A256" s="116"/>
      <c r="B256" s="116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</row>
    <row r="257" spans="1:12" x14ac:dyDescent="0.25">
      <c r="A257" s="116"/>
      <c r="B257" s="116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</row>
    <row r="258" spans="1:12" x14ac:dyDescent="0.25">
      <c r="A258" s="116"/>
      <c r="B258" s="116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</row>
    <row r="259" spans="1:12" x14ac:dyDescent="0.25">
      <c r="A259" s="116"/>
      <c r="B259" s="116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</row>
    <row r="260" spans="1:12" x14ac:dyDescent="0.25">
      <c r="A260" s="116"/>
      <c r="B260" s="116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</row>
    <row r="261" spans="1:12" x14ac:dyDescent="0.25">
      <c r="A261" s="116"/>
      <c r="B261" s="116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</row>
    <row r="262" spans="1:12" x14ac:dyDescent="0.25">
      <c r="A262" s="116"/>
      <c r="B262" s="116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</row>
    <row r="263" spans="1:12" x14ac:dyDescent="0.25">
      <c r="A263" s="116"/>
      <c r="B263" s="116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</row>
    <row r="264" spans="1:12" x14ac:dyDescent="0.25">
      <c r="A264" s="116"/>
      <c r="B264" s="116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</row>
    <row r="265" spans="1:12" x14ac:dyDescent="0.25">
      <c r="A265" s="116"/>
      <c r="B265" s="116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</row>
    <row r="266" spans="1:12" x14ac:dyDescent="0.25">
      <c r="A266" s="116"/>
      <c r="B266" s="116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</row>
    <row r="267" spans="1:12" x14ac:dyDescent="0.25">
      <c r="A267" s="116"/>
      <c r="B267" s="116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</row>
    <row r="268" spans="1:12" x14ac:dyDescent="0.25">
      <c r="A268" s="116"/>
      <c r="B268" s="116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</row>
    <row r="269" spans="1:12" x14ac:dyDescent="0.25">
      <c r="A269" s="116"/>
      <c r="B269" s="116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</row>
    <row r="270" spans="1:12" x14ac:dyDescent="0.25">
      <c r="A270" s="116"/>
      <c r="B270" s="116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</row>
    <row r="271" spans="1:12" x14ac:dyDescent="0.25">
      <c r="A271" s="116"/>
      <c r="B271" s="116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</row>
    <row r="272" spans="1:12" x14ac:dyDescent="0.25">
      <c r="A272" s="116"/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</row>
    <row r="273" spans="1:12" x14ac:dyDescent="0.25">
      <c r="A273" s="116"/>
      <c r="B273" s="116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</row>
    <row r="274" spans="1:12" x14ac:dyDescent="0.25">
      <c r="A274" s="116"/>
      <c r="B274" s="116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</row>
    <row r="275" spans="1:12" x14ac:dyDescent="0.25">
      <c r="A275" s="116"/>
      <c r="B275" s="116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</row>
    <row r="276" spans="1:12" x14ac:dyDescent="0.25">
      <c r="A276" s="116"/>
      <c r="B276" s="116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</row>
    <row r="277" spans="1:12" x14ac:dyDescent="0.25">
      <c r="A277" s="116"/>
      <c r="B277" s="116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</row>
    <row r="278" spans="1:12" x14ac:dyDescent="0.25">
      <c r="A278" s="116"/>
      <c r="B278" s="116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</row>
    <row r="279" spans="1:12" x14ac:dyDescent="0.25">
      <c r="A279" s="116"/>
      <c r="B279" s="116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</row>
    <row r="280" spans="1:12" x14ac:dyDescent="0.25">
      <c r="A280" s="116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</row>
    <row r="281" spans="1:12" x14ac:dyDescent="0.25">
      <c r="A281" s="116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</row>
    <row r="282" spans="1:12" x14ac:dyDescent="0.25">
      <c r="A282" s="116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</row>
    <row r="283" spans="1:12" x14ac:dyDescent="0.25">
      <c r="A283" s="116"/>
      <c r="B283" s="116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</row>
    <row r="284" spans="1:12" x14ac:dyDescent="0.25">
      <c r="A284" s="116"/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</row>
    <row r="285" spans="1:12" x14ac:dyDescent="0.25">
      <c r="A285" s="116"/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</row>
    <row r="286" spans="1:12" x14ac:dyDescent="0.25">
      <c r="A286" s="116"/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</row>
    <row r="287" spans="1:12" x14ac:dyDescent="0.25">
      <c r="A287" s="116"/>
      <c r="B287" s="116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</row>
    <row r="288" spans="1:12" x14ac:dyDescent="0.25">
      <c r="A288" s="116"/>
      <c r="B288" s="116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</row>
    <row r="289" spans="1:12" x14ac:dyDescent="0.25">
      <c r="A289" s="116"/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</row>
    <row r="290" spans="1:12" x14ac:dyDescent="0.25">
      <c r="A290" s="116"/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</row>
    <row r="291" spans="1:12" x14ac:dyDescent="0.25">
      <c r="A291" s="116"/>
      <c r="B291" s="116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</row>
    <row r="292" spans="1:12" x14ac:dyDescent="0.25">
      <c r="A292" s="116"/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</row>
    <row r="293" spans="1:12" x14ac:dyDescent="0.25">
      <c r="A293" s="116"/>
      <c r="B293" s="116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</row>
    <row r="294" spans="1:12" x14ac:dyDescent="0.25">
      <c r="A294" s="116"/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</row>
    <row r="295" spans="1:12" x14ac:dyDescent="0.25">
      <c r="A295" s="116"/>
      <c r="B295" s="116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</row>
    <row r="296" spans="1:12" x14ac:dyDescent="0.25">
      <c r="A296" s="116"/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</row>
    <row r="297" spans="1:12" x14ac:dyDescent="0.25">
      <c r="A297" s="116"/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</row>
    <row r="298" spans="1:12" x14ac:dyDescent="0.25">
      <c r="A298" s="116"/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</row>
    <row r="299" spans="1:12" x14ac:dyDescent="0.25">
      <c r="A299" s="116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</row>
    <row r="300" spans="1:12" x14ac:dyDescent="0.25">
      <c r="A300" s="116"/>
      <c r="B300" s="116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</row>
    <row r="301" spans="1:12" x14ac:dyDescent="0.25">
      <c r="A301" s="116"/>
      <c r="B301" s="116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</row>
    <row r="302" spans="1:12" x14ac:dyDescent="0.25">
      <c r="A302" s="116"/>
      <c r="B302" s="116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</row>
    <row r="303" spans="1:12" x14ac:dyDescent="0.25">
      <c r="A303" s="116"/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</row>
    <row r="304" spans="1:12" x14ac:dyDescent="0.25">
      <c r="A304" s="116"/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</row>
    <row r="305" spans="1:12" x14ac:dyDescent="0.25">
      <c r="A305" s="116"/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</row>
    <row r="306" spans="1:12" x14ac:dyDescent="0.25">
      <c r="A306" s="116"/>
      <c r="B306" s="116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</row>
    <row r="307" spans="1:12" x14ac:dyDescent="0.25">
      <c r="A307" s="116"/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</row>
    <row r="308" spans="1:12" x14ac:dyDescent="0.25">
      <c r="A308" s="116"/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</row>
    <row r="309" spans="1:12" x14ac:dyDescent="0.25">
      <c r="A309" s="116"/>
      <c r="B309" s="116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</row>
    <row r="310" spans="1:12" x14ac:dyDescent="0.25">
      <c r="A310" s="116"/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</row>
    <row r="311" spans="1:12" x14ac:dyDescent="0.25">
      <c r="A311" s="116"/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</row>
    <row r="312" spans="1:12" x14ac:dyDescent="0.25">
      <c r="A312" s="116"/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</row>
    <row r="313" spans="1:12" x14ac:dyDescent="0.25">
      <c r="A313" s="116"/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</row>
    <row r="314" spans="1:12" x14ac:dyDescent="0.25">
      <c r="A314" s="116"/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</row>
    <row r="315" spans="1:12" x14ac:dyDescent="0.25">
      <c r="A315" s="116"/>
      <c r="B315" s="116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</row>
    <row r="316" spans="1:12" x14ac:dyDescent="0.25">
      <c r="A316" s="116"/>
      <c r="B316" s="116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</row>
    <row r="317" spans="1:12" x14ac:dyDescent="0.25">
      <c r="A317" s="116"/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</row>
    <row r="318" spans="1:12" x14ac:dyDescent="0.25">
      <c r="A318" s="116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</row>
    <row r="319" spans="1:12" x14ac:dyDescent="0.25">
      <c r="A319" s="116"/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</row>
    <row r="320" spans="1:12" x14ac:dyDescent="0.25">
      <c r="A320" s="116"/>
      <c r="B320" s="116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</row>
    <row r="321" spans="1:12" x14ac:dyDescent="0.25">
      <c r="A321" s="116"/>
      <c r="B321" s="116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</row>
    <row r="322" spans="1:12" x14ac:dyDescent="0.25">
      <c r="A322" s="116"/>
      <c r="B322" s="116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</row>
  </sheetData>
  <autoFilter ref="A4:J18" xr:uid="{00000000-0009-0000-0000-00000B000000}">
    <filterColumn colId="3" showButton="0"/>
    <filterColumn colId="8" showButton="0"/>
  </autoFilter>
  <mergeCells count="9">
    <mergeCell ref="A1:J1"/>
    <mergeCell ref="A4:A5"/>
    <mergeCell ref="B4:B5"/>
    <mergeCell ref="C4:C5"/>
    <mergeCell ref="D4:E4"/>
    <mergeCell ref="F4:F5"/>
    <mergeCell ref="G4:G5"/>
    <mergeCell ref="H4:H5"/>
    <mergeCell ref="I4:J4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5" fitToHeight="0" orientation="landscape" horizontalDpi="200" verticalDpi="200" r:id="rId1"/>
  <headerFooter alignWithMargins="0">
    <oddHeader>&amp;CКонтрагенти</oddHeader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24">
    <tabColor theme="8" tint="0.59999389629810485"/>
  </sheetPr>
  <dimension ref="A1:M322"/>
  <sheetViews>
    <sheetView zoomScaleNormal="100" zoomScaleSheetLayoutView="100" workbookViewId="0">
      <selection activeCell="E12" sqref="E12"/>
    </sheetView>
  </sheetViews>
  <sheetFormatPr defaultColWidth="9.109375" defaultRowHeight="13.2" x14ac:dyDescent="0.25"/>
  <cols>
    <col min="1" max="1" width="5" style="100" customWidth="1"/>
    <col min="2" max="2" width="24.44140625" style="100" customWidth="1"/>
    <col min="3" max="3" width="25.5546875" style="100" customWidth="1"/>
    <col min="4" max="4" width="15.109375" style="100" customWidth="1"/>
    <col min="5" max="5" width="18.33203125" style="100" customWidth="1"/>
    <col min="6" max="6" width="17.109375" style="100" customWidth="1"/>
    <col min="7" max="7" width="20" style="100" customWidth="1"/>
    <col min="8" max="8" width="24.6640625" style="100" customWidth="1"/>
    <col min="9" max="9" width="12.6640625" style="100" customWidth="1"/>
    <col min="10" max="10" width="10.5546875" style="100" customWidth="1"/>
    <col min="11" max="16384" width="9.109375" style="100"/>
  </cols>
  <sheetData>
    <row r="1" spans="1:13" ht="24" customHeight="1" thickBot="1" x14ac:dyDescent="0.3">
      <c r="A1" s="305" t="s">
        <v>36</v>
      </c>
      <c r="B1" s="306"/>
      <c r="C1" s="306"/>
      <c r="D1" s="306"/>
      <c r="E1" s="306"/>
      <c r="F1" s="306"/>
      <c r="G1" s="306"/>
      <c r="H1" s="306"/>
      <c r="I1" s="306"/>
      <c r="J1" s="307"/>
    </row>
    <row r="2" spans="1:13" x14ac:dyDescent="0.25">
      <c r="A2" s="101"/>
      <c r="B2" s="22"/>
      <c r="C2" s="101"/>
      <c r="D2" s="101"/>
      <c r="E2" s="101"/>
      <c r="F2" s="101"/>
      <c r="G2" s="101"/>
      <c r="H2" s="101"/>
      <c r="I2" s="101"/>
      <c r="J2" s="102"/>
      <c r="K2" s="102"/>
      <c r="L2" s="102"/>
      <c r="M2" s="102"/>
    </row>
    <row r="3" spans="1:13" x14ac:dyDescent="0.25">
      <c r="A3" s="101"/>
      <c r="B3" s="22"/>
      <c r="C3" s="101"/>
      <c r="D3" s="101"/>
      <c r="E3" s="101"/>
      <c r="F3" s="101"/>
      <c r="G3" s="101"/>
      <c r="H3" s="101"/>
      <c r="I3" s="101"/>
      <c r="J3" s="102"/>
      <c r="K3" s="102"/>
      <c r="L3" s="102"/>
      <c r="M3" s="102"/>
    </row>
    <row r="4" spans="1:13" ht="39.75" customHeight="1" x14ac:dyDescent="0.25">
      <c r="A4" s="308" t="s">
        <v>37</v>
      </c>
      <c r="B4" s="310" t="s">
        <v>38</v>
      </c>
      <c r="C4" s="308" t="s">
        <v>39</v>
      </c>
      <c r="D4" s="312" t="s">
        <v>40</v>
      </c>
      <c r="E4" s="313"/>
      <c r="F4" s="308" t="s">
        <v>41</v>
      </c>
      <c r="G4" s="308" t="s">
        <v>42</v>
      </c>
      <c r="H4" s="308" t="s">
        <v>43</v>
      </c>
      <c r="I4" s="314" t="s">
        <v>44</v>
      </c>
      <c r="J4" s="314"/>
      <c r="K4" s="102"/>
      <c r="L4" s="102"/>
    </row>
    <row r="5" spans="1:13" ht="24" customHeight="1" x14ac:dyDescent="0.25">
      <c r="A5" s="309"/>
      <c r="B5" s="311"/>
      <c r="C5" s="309"/>
      <c r="D5" s="103" t="s">
        <v>45</v>
      </c>
      <c r="E5" s="103" t="s">
        <v>46</v>
      </c>
      <c r="F5" s="309"/>
      <c r="G5" s="309"/>
      <c r="H5" s="309"/>
      <c r="I5" s="103" t="s">
        <v>45</v>
      </c>
      <c r="J5" s="103" t="s">
        <v>46</v>
      </c>
      <c r="K5" s="102"/>
      <c r="L5" s="102"/>
    </row>
    <row r="6" spans="1:13" s="119" customFormat="1" ht="11.25" customHeight="1" x14ac:dyDescent="0.25">
      <c r="A6" s="104">
        <v>1</v>
      </c>
      <c r="B6" s="104">
        <v>2</v>
      </c>
      <c r="C6" s="105">
        <v>3</v>
      </c>
      <c r="D6" s="104">
        <v>4</v>
      </c>
      <c r="E6" s="104">
        <v>5</v>
      </c>
      <c r="F6" s="104">
        <v>6</v>
      </c>
      <c r="G6" s="104">
        <v>7</v>
      </c>
      <c r="H6" s="104">
        <v>8</v>
      </c>
      <c r="I6" s="104" t="s">
        <v>47</v>
      </c>
      <c r="J6" s="104" t="s">
        <v>76</v>
      </c>
      <c r="K6" s="118"/>
      <c r="L6" s="118"/>
    </row>
    <row r="7" spans="1:13" x14ac:dyDescent="0.25">
      <c r="A7" s="106"/>
      <c r="B7" s="107"/>
      <c r="C7" s="107"/>
      <c r="D7" s="108"/>
      <c r="E7" s="108"/>
      <c r="F7" s="108"/>
      <c r="G7" s="108"/>
      <c r="H7" s="108"/>
      <c r="I7" s="108">
        <f t="shared" ref="I7:I17" si="0">D7+G7-H7</f>
        <v>0</v>
      </c>
      <c r="J7" s="108">
        <f t="shared" ref="J7:J17" si="1">E7+F7-G7</f>
        <v>0</v>
      </c>
      <c r="K7" s="102"/>
      <c r="L7" s="102"/>
    </row>
    <row r="8" spans="1:13" x14ac:dyDescent="0.25">
      <c r="A8" s="106"/>
      <c r="B8" s="127"/>
      <c r="C8" s="127"/>
      <c r="D8" s="108"/>
      <c r="E8" s="108"/>
      <c r="F8" s="108"/>
      <c r="G8" s="108"/>
      <c r="H8" s="108"/>
      <c r="I8" s="108">
        <f t="shared" si="0"/>
        <v>0</v>
      </c>
      <c r="J8" s="108">
        <f t="shared" si="1"/>
        <v>0</v>
      </c>
      <c r="K8" s="102"/>
      <c r="L8" s="102"/>
    </row>
    <row r="9" spans="1:13" x14ac:dyDescent="0.25">
      <c r="A9" s="106"/>
      <c r="B9" s="127"/>
      <c r="C9" s="127"/>
      <c r="D9" s="108"/>
      <c r="E9" s="108"/>
      <c r="F9" s="108"/>
      <c r="G9" s="108"/>
      <c r="H9" s="108"/>
      <c r="I9" s="108">
        <f t="shared" si="0"/>
        <v>0</v>
      </c>
      <c r="J9" s="108">
        <f t="shared" si="1"/>
        <v>0</v>
      </c>
      <c r="K9" s="102"/>
      <c r="L9" s="102"/>
    </row>
    <row r="10" spans="1:13" x14ac:dyDescent="0.25">
      <c r="A10" s="106"/>
      <c r="B10" s="127"/>
      <c r="C10" s="127"/>
      <c r="D10" s="108"/>
      <c r="E10" s="108"/>
      <c r="F10" s="108"/>
      <c r="G10" s="108"/>
      <c r="H10" s="108"/>
      <c r="I10" s="108">
        <f t="shared" si="0"/>
        <v>0</v>
      </c>
      <c r="J10" s="108">
        <f t="shared" si="1"/>
        <v>0</v>
      </c>
      <c r="K10" s="102"/>
      <c r="L10" s="102"/>
    </row>
    <row r="11" spans="1:13" x14ac:dyDescent="0.25">
      <c r="A11" s="106"/>
      <c r="B11" s="107"/>
      <c r="C11" s="127"/>
      <c r="D11" s="108"/>
      <c r="E11" s="108"/>
      <c r="F11" s="108"/>
      <c r="G11" s="108"/>
      <c r="H11" s="108"/>
      <c r="I11" s="108">
        <f t="shared" si="0"/>
        <v>0</v>
      </c>
      <c r="J11" s="108">
        <f t="shared" si="1"/>
        <v>0</v>
      </c>
      <c r="K11" s="102"/>
      <c r="L11" s="102"/>
    </row>
    <row r="12" spans="1:13" x14ac:dyDescent="0.25">
      <c r="A12" s="106"/>
      <c r="B12" s="107"/>
      <c r="C12" s="107"/>
      <c r="D12" s="108"/>
      <c r="E12" s="108"/>
      <c r="F12" s="108"/>
      <c r="G12" s="108"/>
      <c r="H12" s="108"/>
      <c r="I12" s="108">
        <f t="shared" si="0"/>
        <v>0</v>
      </c>
      <c r="J12" s="108">
        <f t="shared" si="1"/>
        <v>0</v>
      </c>
      <c r="K12" s="102"/>
      <c r="L12" s="102"/>
    </row>
    <row r="13" spans="1:13" x14ac:dyDescent="0.25">
      <c r="A13" s="106"/>
      <c r="B13" s="107"/>
      <c r="C13" s="107"/>
      <c r="D13" s="108"/>
      <c r="E13" s="108"/>
      <c r="F13" s="108"/>
      <c r="G13" s="108"/>
      <c r="H13" s="108"/>
      <c r="I13" s="108">
        <f t="shared" si="0"/>
        <v>0</v>
      </c>
      <c r="J13" s="108">
        <f t="shared" si="1"/>
        <v>0</v>
      </c>
      <c r="K13" s="102"/>
      <c r="L13" s="102"/>
    </row>
    <row r="14" spans="1:13" x14ac:dyDescent="0.25">
      <c r="A14" s="106"/>
      <c r="B14" s="107"/>
      <c r="C14" s="107"/>
      <c r="D14" s="108"/>
      <c r="E14" s="108"/>
      <c r="F14" s="108"/>
      <c r="G14" s="108"/>
      <c r="H14" s="108"/>
      <c r="I14" s="108">
        <f t="shared" si="0"/>
        <v>0</v>
      </c>
      <c r="J14" s="108">
        <f t="shared" si="1"/>
        <v>0</v>
      </c>
      <c r="K14" s="102"/>
      <c r="L14" s="102"/>
    </row>
    <row r="15" spans="1:13" x14ac:dyDescent="0.25">
      <c r="A15" s="106"/>
      <c r="B15" s="107"/>
      <c r="C15" s="107"/>
      <c r="D15" s="108"/>
      <c r="E15" s="108"/>
      <c r="F15" s="108"/>
      <c r="G15" s="108"/>
      <c r="H15" s="108"/>
      <c r="I15" s="108">
        <f t="shared" si="0"/>
        <v>0</v>
      </c>
      <c r="J15" s="108">
        <f t="shared" si="1"/>
        <v>0</v>
      </c>
      <c r="K15" s="102"/>
      <c r="L15" s="102"/>
    </row>
    <row r="16" spans="1:13" x14ac:dyDescent="0.25">
      <c r="A16" s="106"/>
      <c r="B16" s="107"/>
      <c r="C16" s="107"/>
      <c r="D16" s="108"/>
      <c r="E16" s="108"/>
      <c r="F16" s="108"/>
      <c r="G16" s="108"/>
      <c r="H16" s="108"/>
      <c r="I16" s="108">
        <f t="shared" si="0"/>
        <v>0</v>
      </c>
      <c r="J16" s="108">
        <f t="shared" si="1"/>
        <v>0</v>
      </c>
      <c r="K16" s="102"/>
      <c r="L16" s="102"/>
    </row>
    <row r="17" spans="1:13" x14ac:dyDescent="0.25">
      <c r="A17" s="106"/>
      <c r="B17" s="106"/>
      <c r="C17" s="107"/>
      <c r="D17" s="108"/>
      <c r="E17" s="108"/>
      <c r="F17" s="108"/>
      <c r="G17" s="108"/>
      <c r="H17" s="108"/>
      <c r="I17" s="108">
        <f t="shared" si="0"/>
        <v>0</v>
      </c>
      <c r="J17" s="108">
        <f t="shared" si="1"/>
        <v>0</v>
      </c>
      <c r="K17" s="102"/>
      <c r="L17" s="102"/>
    </row>
    <row r="18" spans="1:13" s="113" customFormat="1" x14ac:dyDescent="0.25">
      <c r="A18" s="109"/>
      <c r="B18" s="110"/>
      <c r="C18" s="110"/>
      <c r="D18" s="111">
        <f t="shared" ref="D18:J18" si="2">SUM(D7:D17)</f>
        <v>0</v>
      </c>
      <c r="E18" s="111">
        <f t="shared" si="2"/>
        <v>0</v>
      </c>
      <c r="F18" s="111">
        <f t="shared" si="2"/>
        <v>0</v>
      </c>
      <c r="G18" s="111">
        <f t="shared" si="2"/>
        <v>0</v>
      </c>
      <c r="H18" s="111">
        <f t="shared" si="2"/>
        <v>0</v>
      </c>
      <c r="I18" s="111">
        <f t="shared" si="2"/>
        <v>0</v>
      </c>
      <c r="J18" s="111">
        <f t="shared" si="2"/>
        <v>0</v>
      </c>
      <c r="K18" s="112"/>
      <c r="L18" s="112"/>
    </row>
    <row r="19" spans="1:13" x14ac:dyDescent="0.25">
      <c r="A19" s="101"/>
      <c r="B19" s="101"/>
      <c r="C19" s="101"/>
      <c r="D19" s="101"/>
      <c r="E19" s="101"/>
      <c r="F19" s="101"/>
      <c r="G19" s="101"/>
      <c r="H19" s="101"/>
      <c r="I19" s="101"/>
      <c r="J19" s="102"/>
      <c r="K19" s="102"/>
      <c r="L19" s="102"/>
    </row>
    <row r="20" spans="1:13" x14ac:dyDescent="0.25">
      <c r="A20" s="101"/>
      <c r="B20" s="65" t="s">
        <v>5</v>
      </c>
      <c r="C20" s="125"/>
      <c r="D20" s="101"/>
      <c r="E20" s="101"/>
      <c r="F20" s="101"/>
      <c r="G20" s="101"/>
      <c r="H20" s="101"/>
      <c r="I20" s="101"/>
      <c r="J20" s="102"/>
      <c r="K20" s="102"/>
      <c r="L20" s="102"/>
    </row>
    <row r="21" spans="1:13" x14ac:dyDescent="0.25">
      <c r="A21" s="101"/>
      <c r="B21" s="22"/>
      <c r="C21" s="101"/>
      <c r="D21" s="101"/>
      <c r="E21" s="101"/>
      <c r="F21" s="101"/>
      <c r="G21" s="101"/>
      <c r="H21" s="101"/>
      <c r="I21" s="101"/>
      <c r="J21" s="102"/>
      <c r="K21" s="102"/>
      <c r="L21" s="102"/>
    </row>
    <row r="22" spans="1:13" x14ac:dyDescent="0.25">
      <c r="A22" s="101"/>
      <c r="B22" s="22"/>
      <c r="C22" s="101"/>
      <c r="D22" s="101"/>
      <c r="E22" s="101"/>
      <c r="F22" s="101"/>
      <c r="G22" s="101"/>
      <c r="H22" s="101"/>
      <c r="I22" s="101"/>
      <c r="J22" s="102"/>
      <c r="K22" s="102"/>
      <c r="L22" s="102"/>
      <c r="M22" s="102"/>
    </row>
    <row r="23" spans="1:13" x14ac:dyDescent="0.25">
      <c r="A23" s="101"/>
      <c r="B23" s="65" t="s">
        <v>6</v>
      </c>
      <c r="C23" s="125"/>
      <c r="D23" s="101"/>
      <c r="E23" s="101"/>
      <c r="F23" s="101"/>
      <c r="G23" s="101"/>
      <c r="H23" s="101"/>
      <c r="I23" s="101"/>
      <c r="J23" s="102"/>
      <c r="K23" s="102"/>
      <c r="L23" s="102"/>
      <c r="M23" s="102"/>
    </row>
    <row r="24" spans="1:13" x14ac:dyDescent="0.25">
      <c r="A24" s="101"/>
      <c r="B24" s="49" t="s">
        <v>106</v>
      </c>
      <c r="C24" s="101"/>
      <c r="D24" s="101"/>
      <c r="E24" s="101"/>
      <c r="F24" s="101"/>
      <c r="G24" s="101"/>
      <c r="H24" s="101"/>
      <c r="I24" s="101"/>
      <c r="J24" s="102"/>
      <c r="K24" s="102"/>
      <c r="L24" s="102"/>
      <c r="M24" s="102"/>
    </row>
    <row r="25" spans="1:13" ht="12" customHeight="1" x14ac:dyDescent="0.25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</row>
    <row r="26" spans="1:13" x14ac:dyDescent="0.25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</row>
    <row r="27" spans="1:13" x14ac:dyDescent="0.25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1:13" x14ac:dyDescent="0.2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</row>
    <row r="29" spans="1:13" x14ac:dyDescent="0.2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</row>
    <row r="30" spans="1:13" x14ac:dyDescent="0.2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</row>
    <row r="31" spans="1:13" x14ac:dyDescent="0.25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</row>
    <row r="32" spans="1:13" x14ac:dyDescent="0.2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</row>
    <row r="33" spans="1:13" x14ac:dyDescent="0.2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</row>
    <row r="34" spans="1:13" x14ac:dyDescent="0.25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</row>
    <row r="35" spans="1:13" x14ac:dyDescent="0.2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</row>
    <row r="36" spans="1:13" x14ac:dyDescent="0.2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</row>
    <row r="37" spans="1:13" x14ac:dyDescent="0.25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</row>
    <row r="38" spans="1:13" x14ac:dyDescent="0.25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</row>
    <row r="39" spans="1:13" x14ac:dyDescent="0.2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</row>
    <row r="40" spans="1:13" x14ac:dyDescent="0.2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</row>
    <row r="41" spans="1:13" x14ac:dyDescent="0.2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</row>
    <row r="42" spans="1:13" x14ac:dyDescent="0.2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</row>
    <row r="43" spans="1:13" x14ac:dyDescent="0.2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</row>
    <row r="44" spans="1:13" x14ac:dyDescent="0.2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</row>
    <row r="45" spans="1:13" x14ac:dyDescent="0.25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</row>
    <row r="46" spans="1:13" x14ac:dyDescent="0.2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</row>
    <row r="47" spans="1:13" x14ac:dyDescent="0.25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</row>
    <row r="48" spans="1:13" x14ac:dyDescent="0.25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</row>
    <row r="49" spans="1:13" x14ac:dyDescent="0.25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</row>
    <row r="50" spans="1:13" x14ac:dyDescent="0.25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</row>
    <row r="51" spans="1:13" x14ac:dyDescent="0.25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</row>
    <row r="52" spans="1:13" x14ac:dyDescent="0.25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</row>
    <row r="53" spans="1:13" x14ac:dyDescent="0.25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</row>
    <row r="54" spans="1:13" x14ac:dyDescent="0.25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</row>
    <row r="55" spans="1:13" x14ac:dyDescent="0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</row>
    <row r="56" spans="1:13" x14ac:dyDescent="0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</row>
    <row r="57" spans="1:13" x14ac:dyDescent="0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</row>
    <row r="58" spans="1:13" x14ac:dyDescent="0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</row>
    <row r="59" spans="1:13" x14ac:dyDescent="0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</row>
    <row r="60" spans="1:13" x14ac:dyDescent="0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</row>
    <row r="61" spans="1:13" x14ac:dyDescent="0.25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</row>
    <row r="62" spans="1:13" x14ac:dyDescent="0.25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</row>
    <row r="63" spans="1:13" x14ac:dyDescent="0.25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</row>
    <row r="64" spans="1:13" x14ac:dyDescent="0.25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</row>
    <row r="65" spans="1:13" x14ac:dyDescent="0.25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1:13" x14ac:dyDescent="0.25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</row>
    <row r="67" spans="1:13" x14ac:dyDescent="0.2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</row>
    <row r="68" spans="1:13" x14ac:dyDescent="0.2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</row>
    <row r="69" spans="1:13" x14ac:dyDescent="0.2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</row>
    <row r="70" spans="1:13" x14ac:dyDescent="0.2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</row>
    <row r="71" spans="1:13" x14ac:dyDescent="0.25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</row>
    <row r="72" spans="1:13" x14ac:dyDescent="0.25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</row>
    <row r="73" spans="1:13" x14ac:dyDescent="0.25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</row>
    <row r="74" spans="1:13" x14ac:dyDescent="0.25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</row>
    <row r="75" spans="1:13" x14ac:dyDescent="0.25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</row>
    <row r="76" spans="1:13" x14ac:dyDescent="0.25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</row>
    <row r="77" spans="1:13" x14ac:dyDescent="0.25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</row>
    <row r="78" spans="1:13" x14ac:dyDescent="0.25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</row>
    <row r="79" spans="1:13" x14ac:dyDescent="0.25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</row>
    <row r="80" spans="1:13" x14ac:dyDescent="0.25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</row>
    <row r="81" spans="1:13" x14ac:dyDescent="0.25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</row>
    <row r="82" spans="1:13" x14ac:dyDescent="0.25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</row>
    <row r="83" spans="1:13" x14ac:dyDescent="0.25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</row>
    <row r="84" spans="1:13" x14ac:dyDescent="0.25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</row>
    <row r="85" spans="1:13" x14ac:dyDescent="0.25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</row>
    <row r="86" spans="1:13" x14ac:dyDescent="0.25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</row>
    <row r="87" spans="1:13" x14ac:dyDescent="0.25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</row>
    <row r="88" spans="1:13" x14ac:dyDescent="0.25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</row>
    <row r="89" spans="1:13" x14ac:dyDescent="0.2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</row>
    <row r="90" spans="1:13" x14ac:dyDescent="0.25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</row>
    <row r="91" spans="1:13" x14ac:dyDescent="0.2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</row>
    <row r="92" spans="1:13" x14ac:dyDescent="0.2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</row>
    <row r="93" spans="1:13" x14ac:dyDescent="0.2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</row>
    <row r="94" spans="1:13" x14ac:dyDescent="0.25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</row>
    <row r="95" spans="1:13" x14ac:dyDescent="0.25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</row>
    <row r="96" spans="1:13" x14ac:dyDescent="0.2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</row>
    <row r="97" spans="1:13" x14ac:dyDescent="0.2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</row>
    <row r="98" spans="1:13" x14ac:dyDescent="0.2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</row>
    <row r="99" spans="1:13" x14ac:dyDescent="0.2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</row>
    <row r="100" spans="1:13" x14ac:dyDescent="0.2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</row>
    <row r="101" spans="1:13" x14ac:dyDescent="0.2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</row>
    <row r="102" spans="1:13" x14ac:dyDescent="0.2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</row>
    <row r="103" spans="1:13" x14ac:dyDescent="0.2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</row>
    <row r="104" spans="1:13" x14ac:dyDescent="0.2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</row>
    <row r="105" spans="1:13" x14ac:dyDescent="0.2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</row>
    <row r="106" spans="1:13" x14ac:dyDescent="0.2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</row>
    <row r="107" spans="1:13" x14ac:dyDescent="0.2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</row>
    <row r="108" spans="1:13" x14ac:dyDescent="0.2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</row>
    <row r="109" spans="1:13" x14ac:dyDescent="0.25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</row>
    <row r="110" spans="1:13" x14ac:dyDescent="0.25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</row>
    <row r="111" spans="1:13" x14ac:dyDescent="0.2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</row>
    <row r="112" spans="1:13" x14ac:dyDescent="0.2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</row>
    <row r="113" spans="1:13" x14ac:dyDescent="0.2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</row>
    <row r="114" spans="1:13" x14ac:dyDescent="0.2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</row>
    <row r="115" spans="1:13" x14ac:dyDescent="0.2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</row>
    <row r="116" spans="1:13" x14ac:dyDescent="0.25">
      <c r="A116" s="114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</row>
    <row r="117" spans="1:13" x14ac:dyDescent="0.25">
      <c r="A117" s="115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</row>
    <row r="118" spans="1:13" x14ac:dyDescent="0.25">
      <c r="A118" s="115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</row>
    <row r="119" spans="1:13" x14ac:dyDescent="0.25">
      <c r="A119" s="115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</row>
    <row r="120" spans="1:13" x14ac:dyDescent="0.25">
      <c r="A120" s="115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</row>
    <row r="121" spans="1:13" x14ac:dyDescent="0.25">
      <c r="A121" s="115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</row>
    <row r="122" spans="1:13" x14ac:dyDescent="0.25">
      <c r="A122" s="115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</row>
    <row r="123" spans="1:13" x14ac:dyDescent="0.25">
      <c r="A123" s="115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</row>
    <row r="124" spans="1:13" x14ac:dyDescent="0.25">
      <c r="A124" s="115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</row>
    <row r="125" spans="1:13" x14ac:dyDescent="0.25">
      <c r="A125" s="115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</row>
    <row r="126" spans="1:13" x14ac:dyDescent="0.25">
      <c r="A126" s="115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</row>
    <row r="127" spans="1:13" x14ac:dyDescent="0.25">
      <c r="A127" s="115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</row>
    <row r="128" spans="1:13" x14ac:dyDescent="0.25">
      <c r="A128" s="115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</row>
    <row r="129" spans="1:13" x14ac:dyDescent="0.25">
      <c r="A129" s="115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</row>
    <row r="130" spans="1:13" x14ac:dyDescent="0.25">
      <c r="A130" s="115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</row>
    <row r="131" spans="1:13" x14ac:dyDescent="0.25">
      <c r="A131" s="115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</row>
    <row r="132" spans="1:13" x14ac:dyDescent="0.25">
      <c r="A132" s="115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</row>
    <row r="133" spans="1:13" x14ac:dyDescent="0.25">
      <c r="A133" s="115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</row>
    <row r="134" spans="1:13" x14ac:dyDescent="0.25">
      <c r="A134" s="115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</row>
    <row r="135" spans="1:13" x14ac:dyDescent="0.25">
      <c r="A135" s="115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</row>
    <row r="136" spans="1:13" x14ac:dyDescent="0.25">
      <c r="A136" s="115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</row>
    <row r="137" spans="1:13" x14ac:dyDescent="0.25">
      <c r="A137" s="115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</row>
    <row r="138" spans="1:13" x14ac:dyDescent="0.25">
      <c r="A138" s="115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1:13" x14ac:dyDescent="0.25">
      <c r="A139" s="115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</row>
    <row r="140" spans="1:13" x14ac:dyDescent="0.25">
      <c r="A140" s="115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</row>
    <row r="141" spans="1:13" x14ac:dyDescent="0.25">
      <c r="A141" s="115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</row>
    <row r="142" spans="1:13" x14ac:dyDescent="0.25">
      <c r="A142" s="115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</row>
    <row r="143" spans="1:13" x14ac:dyDescent="0.25">
      <c r="A143" s="115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</row>
    <row r="144" spans="1:13" x14ac:dyDescent="0.25">
      <c r="A144" s="115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</row>
    <row r="145" spans="1:12" x14ac:dyDescent="0.25">
      <c r="A145" s="115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</row>
    <row r="146" spans="1:12" x14ac:dyDescent="0.25">
      <c r="A146" s="115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</row>
    <row r="147" spans="1:12" x14ac:dyDescent="0.25">
      <c r="A147" s="115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</row>
    <row r="148" spans="1:12" x14ac:dyDescent="0.25">
      <c r="A148" s="115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</row>
    <row r="149" spans="1:12" x14ac:dyDescent="0.25">
      <c r="A149" s="115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</row>
    <row r="150" spans="1:12" x14ac:dyDescent="0.25">
      <c r="A150" s="115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</row>
    <row r="151" spans="1:12" x14ac:dyDescent="0.25">
      <c r="A151" s="115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1:12" x14ac:dyDescent="0.25">
      <c r="A152" s="115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1:12" x14ac:dyDescent="0.25">
      <c r="A153" s="115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4" spans="1:12" x14ac:dyDescent="0.25">
      <c r="A154" s="115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</row>
    <row r="155" spans="1:12" x14ac:dyDescent="0.25">
      <c r="A155" s="115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</row>
    <row r="156" spans="1:12" x14ac:dyDescent="0.25">
      <c r="A156" s="115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</row>
    <row r="157" spans="1:12" x14ac:dyDescent="0.25">
      <c r="A157" s="115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</row>
    <row r="158" spans="1:12" x14ac:dyDescent="0.25">
      <c r="A158" s="115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</row>
    <row r="159" spans="1:12" x14ac:dyDescent="0.25">
      <c r="A159" s="115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</row>
    <row r="160" spans="1:12" x14ac:dyDescent="0.25">
      <c r="A160" s="115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</row>
    <row r="161" spans="1:12" x14ac:dyDescent="0.25">
      <c r="A161" s="115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</row>
    <row r="162" spans="1:12" x14ac:dyDescent="0.25">
      <c r="A162" s="115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</row>
    <row r="163" spans="1:12" x14ac:dyDescent="0.25">
      <c r="A163" s="115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</row>
    <row r="164" spans="1:12" x14ac:dyDescent="0.25">
      <c r="A164" s="115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</row>
    <row r="165" spans="1:12" x14ac:dyDescent="0.25">
      <c r="A165" s="115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</row>
    <row r="166" spans="1:12" x14ac:dyDescent="0.25">
      <c r="A166" s="115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</row>
    <row r="167" spans="1:12" x14ac:dyDescent="0.25">
      <c r="A167" s="115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</row>
    <row r="168" spans="1:12" x14ac:dyDescent="0.25">
      <c r="A168" s="115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</row>
    <row r="169" spans="1:12" x14ac:dyDescent="0.25">
      <c r="A169" s="115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</row>
    <row r="170" spans="1:12" x14ac:dyDescent="0.25">
      <c r="A170" s="115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1:12" x14ac:dyDescent="0.25">
      <c r="A171" s="115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1:12" x14ac:dyDescent="0.25">
      <c r="A172" s="115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1:12" x14ac:dyDescent="0.25">
      <c r="A173" s="115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1:12" x14ac:dyDescent="0.25">
      <c r="A174" s="115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1:12" x14ac:dyDescent="0.25">
      <c r="A175" s="115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1:12" x14ac:dyDescent="0.25">
      <c r="A176" s="115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1:12" x14ac:dyDescent="0.25">
      <c r="A177" s="115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1:12" x14ac:dyDescent="0.25">
      <c r="A178" s="115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1:12" x14ac:dyDescent="0.25">
      <c r="A179" s="115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1:12" x14ac:dyDescent="0.25">
      <c r="A180" s="115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1:12" x14ac:dyDescent="0.25">
      <c r="A181" s="115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1:12" x14ac:dyDescent="0.25">
      <c r="A182" s="115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1:12" x14ac:dyDescent="0.25">
      <c r="A183" s="115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1:12" x14ac:dyDescent="0.25">
      <c r="A184" s="115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1:12" x14ac:dyDescent="0.25">
      <c r="A185" s="115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1:12" x14ac:dyDescent="0.25">
      <c r="A186" s="115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7" spans="1:12" x14ac:dyDescent="0.25">
      <c r="A187" s="115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</row>
    <row r="188" spans="1:12" x14ac:dyDescent="0.25">
      <c r="A188" s="115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</row>
    <row r="189" spans="1:12" x14ac:dyDescent="0.25">
      <c r="A189" s="115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</row>
    <row r="190" spans="1:12" x14ac:dyDescent="0.25">
      <c r="A190" s="115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</row>
    <row r="191" spans="1:12" x14ac:dyDescent="0.25">
      <c r="A191" s="115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</row>
    <row r="192" spans="1:12" x14ac:dyDescent="0.25">
      <c r="A192" s="115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</row>
    <row r="193" spans="1:12" x14ac:dyDescent="0.25">
      <c r="A193" s="115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</row>
    <row r="194" spans="1:12" x14ac:dyDescent="0.25">
      <c r="A194" s="115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</row>
    <row r="195" spans="1:12" x14ac:dyDescent="0.25">
      <c r="A195" s="115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</row>
    <row r="196" spans="1:12" x14ac:dyDescent="0.25">
      <c r="A196" s="115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</row>
    <row r="197" spans="1:12" x14ac:dyDescent="0.25">
      <c r="A197" s="115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</row>
    <row r="198" spans="1:12" x14ac:dyDescent="0.25">
      <c r="A198" s="115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</row>
    <row r="199" spans="1:12" x14ac:dyDescent="0.25">
      <c r="A199" s="115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</row>
    <row r="200" spans="1:12" x14ac:dyDescent="0.25">
      <c r="A200" s="115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</row>
    <row r="201" spans="1:12" x14ac:dyDescent="0.25">
      <c r="A201" s="115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</row>
    <row r="202" spans="1:12" x14ac:dyDescent="0.25">
      <c r="A202" s="115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</row>
    <row r="203" spans="1:12" x14ac:dyDescent="0.25">
      <c r="A203" s="115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</row>
    <row r="204" spans="1:12" x14ac:dyDescent="0.25">
      <c r="A204" s="115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</row>
    <row r="205" spans="1:12" x14ac:dyDescent="0.25">
      <c r="A205" s="115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</row>
    <row r="206" spans="1:12" x14ac:dyDescent="0.25">
      <c r="A206" s="115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</row>
    <row r="207" spans="1:12" x14ac:dyDescent="0.25">
      <c r="A207" s="115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1:12" x14ac:dyDescent="0.25">
      <c r="A208" s="115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</row>
    <row r="209" spans="1:12" x14ac:dyDescent="0.25">
      <c r="A209" s="115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</row>
    <row r="210" spans="1:12" x14ac:dyDescent="0.25">
      <c r="A210" s="115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</row>
    <row r="211" spans="1:12" x14ac:dyDescent="0.25">
      <c r="A211" s="115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</row>
    <row r="212" spans="1:12" x14ac:dyDescent="0.25">
      <c r="A212" s="115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</row>
    <row r="213" spans="1:12" x14ac:dyDescent="0.25">
      <c r="A213" s="115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</row>
    <row r="214" spans="1:12" x14ac:dyDescent="0.25">
      <c r="A214" s="115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</row>
    <row r="215" spans="1:12" x14ac:dyDescent="0.25">
      <c r="A215" s="115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</row>
    <row r="216" spans="1:12" x14ac:dyDescent="0.25">
      <c r="A216" s="116"/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</row>
    <row r="217" spans="1:12" x14ac:dyDescent="0.25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</row>
    <row r="218" spans="1:12" x14ac:dyDescent="0.25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</row>
    <row r="219" spans="1:12" x14ac:dyDescent="0.25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</row>
    <row r="220" spans="1:12" x14ac:dyDescent="0.25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</row>
    <row r="221" spans="1:12" x14ac:dyDescent="0.25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</row>
    <row r="222" spans="1:12" x14ac:dyDescent="0.25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</row>
    <row r="223" spans="1:12" x14ac:dyDescent="0.25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</row>
    <row r="224" spans="1:12" x14ac:dyDescent="0.25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</row>
    <row r="225" spans="1:12" x14ac:dyDescent="0.25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</row>
    <row r="226" spans="1:12" x14ac:dyDescent="0.25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</row>
    <row r="227" spans="1:12" x14ac:dyDescent="0.25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</row>
    <row r="228" spans="1:12" x14ac:dyDescent="0.25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</row>
    <row r="229" spans="1:12" x14ac:dyDescent="0.25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</row>
    <row r="230" spans="1:12" x14ac:dyDescent="0.25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</row>
    <row r="231" spans="1:12" x14ac:dyDescent="0.25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</row>
    <row r="232" spans="1:12" x14ac:dyDescent="0.25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</row>
    <row r="233" spans="1:12" x14ac:dyDescent="0.25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</row>
    <row r="234" spans="1:12" x14ac:dyDescent="0.25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</row>
    <row r="235" spans="1:12" x14ac:dyDescent="0.25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</row>
    <row r="236" spans="1:12" x14ac:dyDescent="0.25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</row>
    <row r="237" spans="1:12" x14ac:dyDescent="0.25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</row>
    <row r="238" spans="1:12" x14ac:dyDescent="0.25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</row>
    <row r="239" spans="1:12" x14ac:dyDescent="0.25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</row>
    <row r="240" spans="1:12" x14ac:dyDescent="0.25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</row>
    <row r="241" spans="1:12" x14ac:dyDescent="0.25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</row>
    <row r="242" spans="1:12" x14ac:dyDescent="0.25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</row>
    <row r="243" spans="1:12" x14ac:dyDescent="0.25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</row>
    <row r="244" spans="1:12" x14ac:dyDescent="0.25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</row>
    <row r="245" spans="1:12" x14ac:dyDescent="0.25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</row>
    <row r="246" spans="1:12" x14ac:dyDescent="0.25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</row>
    <row r="247" spans="1:12" x14ac:dyDescent="0.25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</row>
    <row r="248" spans="1:12" x14ac:dyDescent="0.25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</row>
    <row r="249" spans="1:12" x14ac:dyDescent="0.25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</row>
    <row r="250" spans="1:12" x14ac:dyDescent="0.25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</row>
    <row r="251" spans="1:12" x14ac:dyDescent="0.25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</row>
    <row r="252" spans="1:12" x14ac:dyDescent="0.25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</row>
    <row r="253" spans="1:12" x14ac:dyDescent="0.25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</row>
    <row r="254" spans="1:12" x14ac:dyDescent="0.25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</row>
    <row r="255" spans="1:12" x14ac:dyDescent="0.25">
      <c r="A255" s="116"/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</row>
    <row r="256" spans="1:12" x14ac:dyDescent="0.25">
      <c r="A256" s="116"/>
      <c r="B256" s="116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</row>
    <row r="257" spans="1:12" x14ac:dyDescent="0.25">
      <c r="A257" s="116"/>
      <c r="B257" s="116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</row>
    <row r="258" spans="1:12" x14ac:dyDescent="0.25">
      <c r="A258" s="116"/>
      <c r="B258" s="116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</row>
    <row r="259" spans="1:12" x14ac:dyDescent="0.25">
      <c r="A259" s="116"/>
      <c r="B259" s="116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</row>
    <row r="260" spans="1:12" x14ac:dyDescent="0.25">
      <c r="A260" s="116"/>
      <c r="B260" s="116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</row>
    <row r="261" spans="1:12" x14ac:dyDescent="0.25">
      <c r="A261" s="116"/>
      <c r="B261" s="116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</row>
    <row r="262" spans="1:12" x14ac:dyDescent="0.25">
      <c r="A262" s="116"/>
      <c r="B262" s="116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</row>
    <row r="263" spans="1:12" x14ac:dyDescent="0.25">
      <c r="A263" s="116"/>
      <c r="B263" s="116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</row>
    <row r="264" spans="1:12" x14ac:dyDescent="0.25">
      <c r="A264" s="116"/>
      <c r="B264" s="116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</row>
    <row r="265" spans="1:12" x14ac:dyDescent="0.25">
      <c r="A265" s="116"/>
      <c r="B265" s="116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</row>
    <row r="266" spans="1:12" x14ac:dyDescent="0.25">
      <c r="A266" s="116"/>
      <c r="B266" s="116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</row>
    <row r="267" spans="1:12" x14ac:dyDescent="0.25">
      <c r="A267" s="116"/>
      <c r="B267" s="116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</row>
    <row r="268" spans="1:12" x14ac:dyDescent="0.25">
      <c r="A268" s="116"/>
      <c r="B268" s="116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</row>
    <row r="269" spans="1:12" x14ac:dyDescent="0.25">
      <c r="A269" s="116"/>
      <c r="B269" s="116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</row>
    <row r="270" spans="1:12" x14ac:dyDescent="0.25">
      <c r="A270" s="116"/>
      <c r="B270" s="116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</row>
    <row r="271" spans="1:12" x14ac:dyDescent="0.25">
      <c r="A271" s="116"/>
      <c r="B271" s="116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</row>
    <row r="272" spans="1:12" x14ac:dyDescent="0.25">
      <c r="A272" s="116"/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</row>
    <row r="273" spans="1:12" x14ac:dyDescent="0.25">
      <c r="A273" s="116"/>
      <c r="B273" s="116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</row>
    <row r="274" spans="1:12" x14ac:dyDescent="0.25">
      <c r="A274" s="116"/>
      <c r="B274" s="116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</row>
    <row r="275" spans="1:12" x14ac:dyDescent="0.25">
      <c r="A275" s="116"/>
      <c r="B275" s="116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</row>
    <row r="276" spans="1:12" x14ac:dyDescent="0.25">
      <c r="A276" s="116"/>
      <c r="B276" s="116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</row>
    <row r="277" spans="1:12" x14ac:dyDescent="0.25">
      <c r="A277" s="116"/>
      <c r="B277" s="116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</row>
    <row r="278" spans="1:12" x14ac:dyDescent="0.25">
      <c r="A278" s="116"/>
      <c r="B278" s="116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</row>
    <row r="279" spans="1:12" x14ac:dyDescent="0.25">
      <c r="A279" s="116"/>
      <c r="B279" s="116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</row>
    <row r="280" spans="1:12" x14ac:dyDescent="0.25">
      <c r="A280" s="116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</row>
    <row r="281" spans="1:12" x14ac:dyDescent="0.25">
      <c r="A281" s="116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</row>
    <row r="282" spans="1:12" x14ac:dyDescent="0.25">
      <c r="A282" s="116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</row>
    <row r="283" spans="1:12" x14ac:dyDescent="0.25">
      <c r="A283" s="116"/>
      <c r="B283" s="116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</row>
    <row r="284" spans="1:12" x14ac:dyDescent="0.25">
      <c r="A284" s="116"/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</row>
    <row r="285" spans="1:12" x14ac:dyDescent="0.25">
      <c r="A285" s="116"/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</row>
    <row r="286" spans="1:12" x14ac:dyDescent="0.25">
      <c r="A286" s="116"/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</row>
    <row r="287" spans="1:12" x14ac:dyDescent="0.25">
      <c r="A287" s="116"/>
      <c r="B287" s="116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</row>
    <row r="288" spans="1:12" x14ac:dyDescent="0.25">
      <c r="A288" s="116"/>
      <c r="B288" s="116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</row>
    <row r="289" spans="1:12" x14ac:dyDescent="0.25">
      <c r="A289" s="116"/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</row>
    <row r="290" spans="1:12" x14ac:dyDescent="0.25">
      <c r="A290" s="116"/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</row>
    <row r="291" spans="1:12" x14ac:dyDescent="0.25">
      <c r="A291" s="116"/>
      <c r="B291" s="116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</row>
    <row r="292" spans="1:12" x14ac:dyDescent="0.25">
      <c r="A292" s="116"/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</row>
    <row r="293" spans="1:12" x14ac:dyDescent="0.25">
      <c r="A293" s="116"/>
      <c r="B293" s="116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</row>
    <row r="294" spans="1:12" x14ac:dyDescent="0.25">
      <c r="A294" s="116"/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</row>
    <row r="295" spans="1:12" x14ac:dyDescent="0.25">
      <c r="A295" s="116"/>
      <c r="B295" s="116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</row>
    <row r="296" spans="1:12" x14ac:dyDescent="0.25">
      <c r="A296" s="116"/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</row>
    <row r="297" spans="1:12" x14ac:dyDescent="0.25">
      <c r="A297" s="116"/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</row>
    <row r="298" spans="1:12" x14ac:dyDescent="0.25">
      <c r="A298" s="116"/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</row>
    <row r="299" spans="1:12" x14ac:dyDescent="0.25">
      <c r="A299" s="116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</row>
    <row r="300" spans="1:12" x14ac:dyDescent="0.25">
      <c r="A300" s="116"/>
      <c r="B300" s="116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</row>
    <row r="301" spans="1:12" x14ac:dyDescent="0.25">
      <c r="A301" s="116"/>
      <c r="B301" s="116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</row>
    <row r="302" spans="1:12" x14ac:dyDescent="0.25">
      <c r="A302" s="116"/>
      <c r="B302" s="116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</row>
    <row r="303" spans="1:12" x14ac:dyDescent="0.25">
      <c r="A303" s="116"/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</row>
    <row r="304" spans="1:12" x14ac:dyDescent="0.25">
      <c r="A304" s="116"/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</row>
    <row r="305" spans="1:12" x14ac:dyDescent="0.25">
      <c r="A305" s="116"/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</row>
    <row r="306" spans="1:12" x14ac:dyDescent="0.25">
      <c r="A306" s="116"/>
      <c r="B306" s="116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</row>
    <row r="307" spans="1:12" x14ac:dyDescent="0.25">
      <c r="A307" s="116"/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</row>
    <row r="308" spans="1:12" x14ac:dyDescent="0.25">
      <c r="A308" s="116"/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</row>
    <row r="309" spans="1:12" x14ac:dyDescent="0.25">
      <c r="A309" s="116"/>
      <c r="B309" s="116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</row>
    <row r="310" spans="1:12" x14ac:dyDescent="0.25">
      <c r="A310" s="116"/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</row>
    <row r="311" spans="1:12" x14ac:dyDescent="0.25">
      <c r="A311" s="116"/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</row>
    <row r="312" spans="1:12" x14ac:dyDescent="0.25">
      <c r="A312" s="116"/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</row>
    <row r="313" spans="1:12" x14ac:dyDescent="0.25">
      <c r="A313" s="116"/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</row>
    <row r="314" spans="1:12" x14ac:dyDescent="0.25">
      <c r="A314" s="116"/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</row>
    <row r="315" spans="1:12" x14ac:dyDescent="0.25">
      <c r="A315" s="116"/>
      <c r="B315" s="116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</row>
    <row r="316" spans="1:12" x14ac:dyDescent="0.25">
      <c r="A316" s="116"/>
      <c r="B316" s="116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</row>
    <row r="317" spans="1:12" x14ac:dyDescent="0.25">
      <c r="A317" s="116"/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</row>
    <row r="318" spans="1:12" x14ac:dyDescent="0.25">
      <c r="A318" s="116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</row>
    <row r="319" spans="1:12" x14ac:dyDescent="0.25">
      <c r="A319" s="116"/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</row>
    <row r="320" spans="1:12" x14ac:dyDescent="0.25">
      <c r="A320" s="116"/>
      <c r="B320" s="116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</row>
    <row r="321" spans="1:12" x14ac:dyDescent="0.25">
      <c r="A321" s="116"/>
      <c r="B321" s="116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</row>
    <row r="322" spans="1:12" x14ac:dyDescent="0.25">
      <c r="A322" s="116"/>
      <c r="B322" s="116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</row>
  </sheetData>
  <autoFilter ref="A4:J18" xr:uid="{00000000-0009-0000-0000-00000C000000}">
    <filterColumn colId="3" showButton="0"/>
    <filterColumn colId="8" showButton="0"/>
  </autoFilter>
  <mergeCells count="9">
    <mergeCell ref="A1:J1"/>
    <mergeCell ref="A4:A5"/>
    <mergeCell ref="B4:B5"/>
    <mergeCell ref="C4:C5"/>
    <mergeCell ref="D4:E4"/>
    <mergeCell ref="F4:F5"/>
    <mergeCell ref="G4:G5"/>
    <mergeCell ref="H4:H5"/>
    <mergeCell ref="I4:J4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5" fitToHeight="0" orientation="landscape" horizontalDpi="200" verticalDpi="200" r:id="rId1"/>
  <headerFooter alignWithMargins="0">
    <oddHeader>&amp;CКонтрагенти</oddHeader>
    <oddFooter>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25">
    <tabColor theme="8" tint="0.59999389629810485"/>
    <pageSetUpPr fitToPage="1"/>
  </sheetPr>
  <dimension ref="A1:L713"/>
  <sheetViews>
    <sheetView topLeftCell="C467" zoomScale="83" zoomScaleNormal="100" zoomScaleSheetLayoutView="84" workbookViewId="0">
      <selection activeCell="J483" sqref="J483"/>
    </sheetView>
  </sheetViews>
  <sheetFormatPr defaultColWidth="9.109375" defaultRowHeight="13.2" x14ac:dyDescent="0.25"/>
  <cols>
    <col min="1" max="1" width="13.33203125" style="10" customWidth="1"/>
    <col min="2" max="2" width="18.6640625" style="10" customWidth="1"/>
    <col min="3" max="3" width="27.88671875" style="10" customWidth="1"/>
    <col min="4" max="4" width="5.33203125" style="10" customWidth="1"/>
    <col min="5" max="5" width="23.6640625" style="92" customWidth="1"/>
    <col min="6" max="6" width="21" style="10" customWidth="1"/>
    <col min="7" max="7" width="14.88671875" style="10" customWidth="1"/>
    <col min="8" max="8" width="13" style="10" customWidth="1"/>
    <col min="9" max="9" width="12.88671875" style="93" customWidth="1"/>
    <col min="10" max="10" width="10" style="10" bestFit="1" customWidth="1"/>
    <col min="11" max="16384" width="9.109375" style="10"/>
  </cols>
  <sheetData>
    <row r="1" spans="1:9" x14ac:dyDescent="0.25">
      <c r="A1" s="12"/>
      <c r="B1" s="12"/>
      <c r="C1" s="12"/>
      <c r="D1" s="12"/>
      <c r="E1" s="66"/>
      <c r="F1" s="12"/>
      <c r="G1" s="12"/>
      <c r="H1" s="12"/>
      <c r="I1" s="67"/>
    </row>
    <row r="2" spans="1:9" x14ac:dyDescent="0.25">
      <c r="A2" s="12" t="s">
        <v>169</v>
      </c>
      <c r="B2" s="12"/>
      <c r="C2" s="12"/>
      <c r="D2" s="12"/>
      <c r="E2" s="66"/>
      <c r="F2" s="12"/>
      <c r="G2" s="12"/>
      <c r="H2" s="12"/>
      <c r="I2" s="68">
        <v>0</v>
      </c>
    </row>
    <row r="3" spans="1:9" x14ac:dyDescent="0.25">
      <c r="A3" s="12" t="s">
        <v>19</v>
      </c>
      <c r="B3" s="12"/>
      <c r="C3" s="12"/>
      <c r="D3" s="12"/>
      <c r="E3" s="66"/>
      <c r="F3" s="12"/>
      <c r="G3" s="12"/>
      <c r="H3" s="12"/>
      <c r="I3" s="68">
        <v>0</v>
      </c>
    </row>
    <row r="4" spans="1:9" x14ac:dyDescent="0.25">
      <c r="A4" s="12" t="s">
        <v>20</v>
      </c>
      <c r="B4" s="12"/>
      <c r="C4" s="12"/>
      <c r="D4" s="12"/>
      <c r="E4" s="66"/>
      <c r="F4" s="12"/>
      <c r="G4" s="12"/>
      <c r="H4" s="12"/>
      <c r="I4" s="68">
        <v>0</v>
      </c>
    </row>
    <row r="5" spans="1:9" x14ac:dyDescent="0.25">
      <c r="A5" s="12" t="s">
        <v>21</v>
      </c>
      <c r="B5" s="12"/>
      <c r="C5" s="12"/>
      <c r="D5" s="12"/>
      <c r="E5" s="66"/>
      <c r="F5" s="12"/>
      <c r="G5" s="12"/>
      <c r="H5" s="12"/>
      <c r="I5" s="68">
        <v>0</v>
      </c>
    </row>
    <row r="6" spans="1:9" x14ac:dyDescent="0.25">
      <c r="A6" s="12" t="s">
        <v>22</v>
      </c>
      <c r="B6" s="12"/>
      <c r="C6" s="12"/>
      <c r="D6" s="12"/>
      <c r="E6" s="66"/>
      <c r="F6" s="12"/>
      <c r="G6" s="12"/>
      <c r="H6" s="12"/>
      <c r="I6" s="68">
        <v>0</v>
      </c>
    </row>
    <row r="7" spans="1:9" x14ac:dyDescent="0.25">
      <c r="A7" s="12"/>
      <c r="B7" s="12"/>
      <c r="C7" s="12"/>
      <c r="D7" s="12"/>
      <c r="E7" s="66"/>
      <c r="F7" s="12"/>
      <c r="G7" s="12"/>
      <c r="H7" s="12"/>
      <c r="I7" s="68"/>
    </row>
    <row r="8" spans="1:9" x14ac:dyDescent="0.25">
      <c r="A8" s="28" t="s">
        <v>23</v>
      </c>
      <c r="B8" s="12"/>
      <c r="C8" s="12"/>
      <c r="D8" s="12"/>
      <c r="E8" s="12"/>
      <c r="F8" s="12"/>
      <c r="G8" s="12"/>
      <c r="H8" s="12"/>
      <c r="I8" s="69">
        <f>I444</f>
        <v>0</v>
      </c>
    </row>
    <row r="9" spans="1:9" x14ac:dyDescent="0.25">
      <c r="A9" s="28"/>
      <c r="B9" s="12"/>
      <c r="C9" s="12"/>
      <c r="D9" s="12"/>
      <c r="E9" s="66"/>
      <c r="F9" s="12"/>
      <c r="G9" s="12"/>
      <c r="H9" s="12"/>
      <c r="I9" s="67"/>
    </row>
    <row r="10" spans="1:9" ht="66" x14ac:dyDescent="0.25">
      <c r="A10" s="70" t="s">
        <v>24</v>
      </c>
      <c r="B10" s="70" t="s">
        <v>25</v>
      </c>
      <c r="C10" s="71" t="s">
        <v>26</v>
      </c>
      <c r="D10" s="70" t="s">
        <v>27</v>
      </c>
      <c r="E10" s="70" t="s">
        <v>66</v>
      </c>
      <c r="F10" s="70" t="s">
        <v>88</v>
      </c>
      <c r="G10" s="70" t="s">
        <v>136</v>
      </c>
      <c r="H10" s="70" t="s">
        <v>89</v>
      </c>
      <c r="I10" s="72" t="s">
        <v>28</v>
      </c>
    </row>
    <row r="11" spans="1:9" s="77" customFormat="1" x14ac:dyDescent="0.25">
      <c r="A11" s="82"/>
      <c r="B11" s="75"/>
      <c r="C11" s="75"/>
      <c r="D11" s="73"/>
      <c r="E11" s="74"/>
      <c r="F11" s="75"/>
      <c r="G11" s="75"/>
      <c r="H11" s="75"/>
      <c r="I11" s="76"/>
    </row>
    <row r="12" spans="1:9" s="77" customFormat="1" x14ac:dyDescent="0.25">
      <c r="A12" s="82"/>
      <c r="B12" s="75"/>
      <c r="C12" s="75"/>
      <c r="D12" s="73"/>
      <c r="E12" s="74"/>
      <c r="F12" s="75"/>
      <c r="G12" s="75"/>
      <c r="H12" s="75"/>
      <c r="I12" s="76"/>
    </row>
    <row r="13" spans="1:9" s="79" customFormat="1" x14ac:dyDescent="0.3">
      <c r="A13" s="82"/>
      <c r="B13" s="75"/>
      <c r="C13" s="75"/>
      <c r="D13" s="73"/>
      <c r="E13" s="74"/>
      <c r="F13" s="75"/>
      <c r="G13" s="75"/>
      <c r="H13" s="75"/>
      <c r="I13" s="78"/>
    </row>
    <row r="14" spans="1:9" s="81" customFormat="1" x14ac:dyDescent="0.3">
      <c r="A14" s="82"/>
      <c r="B14" s="75"/>
      <c r="C14" s="75"/>
      <c r="D14" s="73"/>
      <c r="E14" s="74"/>
      <c r="F14" s="75"/>
      <c r="G14" s="75"/>
      <c r="H14" s="75"/>
      <c r="I14" s="80"/>
    </row>
    <row r="15" spans="1:9" s="81" customFormat="1" x14ac:dyDescent="0.3">
      <c r="A15" s="82"/>
      <c r="B15" s="75"/>
      <c r="C15" s="73"/>
      <c r="D15" s="73"/>
      <c r="E15" s="74"/>
      <c r="F15" s="75"/>
      <c r="G15" s="75"/>
      <c r="H15" s="75"/>
      <c r="I15" s="80"/>
    </row>
    <row r="16" spans="1:9" s="81" customFormat="1" x14ac:dyDescent="0.3">
      <c r="A16" s="82"/>
      <c r="B16" s="75"/>
      <c r="C16" s="73"/>
      <c r="D16" s="73"/>
      <c r="E16" s="74"/>
      <c r="F16" s="75"/>
      <c r="G16" s="75"/>
      <c r="H16" s="75"/>
      <c r="I16" s="80"/>
    </row>
    <row r="17" spans="1:9" s="81" customFormat="1" x14ac:dyDescent="0.3">
      <c r="A17" s="82"/>
      <c r="B17" s="75"/>
      <c r="C17" s="73"/>
      <c r="D17" s="73"/>
      <c r="E17" s="74"/>
      <c r="F17" s="75"/>
      <c r="G17" s="75"/>
      <c r="H17" s="75"/>
      <c r="I17" s="80"/>
    </row>
    <row r="18" spans="1:9" s="81" customFormat="1" x14ac:dyDescent="0.3">
      <c r="A18" s="82"/>
      <c r="B18" s="75"/>
      <c r="C18" s="73"/>
      <c r="D18" s="73"/>
      <c r="E18" s="74"/>
      <c r="F18" s="75"/>
      <c r="G18" s="75"/>
      <c r="H18" s="75"/>
      <c r="I18" s="80"/>
    </row>
    <row r="19" spans="1:9" s="81" customFormat="1" x14ac:dyDescent="0.3">
      <c r="A19" s="82"/>
      <c r="B19" s="75"/>
      <c r="C19" s="73"/>
      <c r="D19" s="73"/>
      <c r="E19" s="74"/>
      <c r="F19" s="75"/>
      <c r="G19" s="75"/>
      <c r="H19" s="75"/>
      <c r="I19" s="80"/>
    </row>
    <row r="20" spans="1:9" s="81" customFormat="1" x14ac:dyDescent="0.3">
      <c r="A20" s="82"/>
      <c r="B20" s="75"/>
      <c r="C20" s="73"/>
      <c r="D20" s="73"/>
      <c r="E20" s="74"/>
      <c r="F20" s="75"/>
      <c r="G20" s="75"/>
      <c r="H20" s="75"/>
      <c r="I20" s="80"/>
    </row>
    <row r="21" spans="1:9" s="81" customFormat="1" x14ac:dyDescent="0.3">
      <c r="A21" s="82"/>
      <c r="B21" s="75"/>
      <c r="C21" s="73"/>
      <c r="D21" s="73"/>
      <c r="E21" s="74"/>
      <c r="F21" s="75"/>
      <c r="G21" s="75"/>
      <c r="H21" s="75"/>
      <c r="I21" s="80"/>
    </row>
    <row r="22" spans="1:9" s="81" customFormat="1" x14ac:dyDescent="0.3">
      <c r="A22" s="82"/>
      <c r="B22" s="75"/>
      <c r="C22" s="73"/>
      <c r="D22" s="73"/>
      <c r="E22" s="74"/>
      <c r="F22" s="75"/>
      <c r="G22" s="75"/>
      <c r="H22" s="75"/>
      <c r="I22" s="80"/>
    </row>
    <row r="23" spans="1:9" s="81" customFormat="1" x14ac:dyDescent="0.3">
      <c r="A23" s="82"/>
      <c r="B23" s="75"/>
      <c r="C23" s="73"/>
      <c r="D23" s="73"/>
      <c r="E23" s="74"/>
      <c r="F23" s="75"/>
      <c r="G23" s="75"/>
      <c r="H23" s="75"/>
      <c r="I23" s="80"/>
    </row>
    <row r="24" spans="1:9" s="81" customFormat="1" x14ac:dyDescent="0.3">
      <c r="A24" s="82"/>
      <c r="B24" s="75"/>
      <c r="C24" s="73"/>
      <c r="D24" s="73"/>
      <c r="E24" s="74"/>
      <c r="F24" s="75"/>
      <c r="G24" s="75"/>
      <c r="H24" s="75"/>
      <c r="I24" s="80"/>
    </row>
    <row r="25" spans="1:9" s="81" customFormat="1" x14ac:dyDescent="0.3">
      <c r="A25" s="82"/>
      <c r="B25" s="75"/>
      <c r="C25" s="73"/>
      <c r="D25" s="73"/>
      <c r="E25" s="74"/>
      <c r="F25" s="75"/>
      <c r="G25" s="75"/>
      <c r="H25" s="75"/>
      <c r="I25" s="80"/>
    </row>
    <row r="26" spans="1:9" s="81" customFormat="1" x14ac:dyDescent="0.3">
      <c r="A26" s="82"/>
      <c r="B26" s="75"/>
      <c r="C26" s="73"/>
      <c r="D26" s="73"/>
      <c r="E26" s="74"/>
      <c r="F26" s="75"/>
      <c r="G26" s="75"/>
      <c r="H26" s="75"/>
      <c r="I26" s="80"/>
    </row>
    <row r="27" spans="1:9" s="81" customFormat="1" x14ac:dyDescent="0.3">
      <c r="A27" s="82"/>
      <c r="B27" s="75"/>
      <c r="C27" s="73"/>
      <c r="D27" s="73"/>
      <c r="E27" s="74"/>
      <c r="F27" s="75"/>
      <c r="G27" s="75"/>
      <c r="H27" s="75"/>
      <c r="I27" s="80"/>
    </row>
    <row r="28" spans="1:9" s="81" customFormat="1" x14ac:dyDescent="0.3">
      <c r="A28" s="82"/>
      <c r="B28" s="75"/>
      <c r="C28" s="73"/>
      <c r="D28" s="73"/>
      <c r="E28" s="74"/>
      <c r="F28" s="75"/>
      <c r="G28" s="75"/>
      <c r="H28" s="75"/>
      <c r="I28" s="80"/>
    </row>
    <row r="29" spans="1:9" s="81" customFormat="1" x14ac:dyDescent="0.3">
      <c r="A29" s="82"/>
      <c r="B29" s="75"/>
      <c r="C29" s="73"/>
      <c r="D29" s="73"/>
      <c r="E29" s="74"/>
      <c r="F29" s="75"/>
      <c r="G29" s="75"/>
      <c r="H29" s="75"/>
      <c r="I29" s="80"/>
    </row>
    <row r="30" spans="1:9" s="81" customFormat="1" x14ac:dyDescent="0.3">
      <c r="A30" s="82"/>
      <c r="B30" s="75"/>
      <c r="C30" s="73"/>
      <c r="D30" s="73"/>
      <c r="E30" s="74"/>
      <c r="F30" s="75"/>
      <c r="G30" s="75"/>
      <c r="H30" s="75"/>
      <c r="I30" s="80"/>
    </row>
    <row r="31" spans="1:9" s="81" customFormat="1" x14ac:dyDescent="0.3">
      <c r="A31" s="82"/>
      <c r="B31" s="75"/>
      <c r="C31" s="73"/>
      <c r="D31" s="73"/>
      <c r="E31" s="74"/>
      <c r="F31" s="75"/>
      <c r="G31" s="75"/>
      <c r="H31" s="75"/>
      <c r="I31" s="80"/>
    </row>
    <row r="32" spans="1:9" s="81" customFormat="1" x14ac:dyDescent="0.3">
      <c r="A32" s="82"/>
      <c r="B32" s="75"/>
      <c r="C32" s="73"/>
      <c r="D32" s="73"/>
      <c r="E32" s="74"/>
      <c r="F32" s="75"/>
      <c r="G32" s="75"/>
      <c r="H32" s="75"/>
      <c r="I32" s="80"/>
    </row>
    <row r="33" spans="1:9" s="81" customFormat="1" x14ac:dyDescent="0.3">
      <c r="A33" s="82"/>
      <c r="B33" s="75"/>
      <c r="C33" s="73"/>
      <c r="D33" s="73"/>
      <c r="E33" s="74"/>
      <c r="F33" s="75"/>
      <c r="G33" s="75"/>
      <c r="H33" s="75"/>
      <c r="I33" s="80"/>
    </row>
    <row r="34" spans="1:9" s="81" customFormat="1" x14ac:dyDescent="0.3">
      <c r="A34" s="82"/>
      <c r="B34" s="75"/>
      <c r="C34" s="73"/>
      <c r="D34" s="73"/>
      <c r="E34" s="74"/>
      <c r="F34" s="75"/>
      <c r="G34" s="75"/>
      <c r="H34" s="75"/>
      <c r="I34" s="80"/>
    </row>
    <row r="35" spans="1:9" s="81" customFormat="1" x14ac:dyDescent="0.3">
      <c r="A35" s="82"/>
      <c r="B35" s="75"/>
      <c r="C35" s="73"/>
      <c r="D35" s="73"/>
      <c r="E35" s="74"/>
      <c r="F35" s="75"/>
      <c r="G35" s="75"/>
      <c r="H35" s="75"/>
      <c r="I35" s="80"/>
    </row>
    <row r="36" spans="1:9" s="81" customFormat="1" x14ac:dyDescent="0.3">
      <c r="A36" s="82"/>
      <c r="B36" s="75"/>
      <c r="C36" s="73"/>
      <c r="D36" s="73"/>
      <c r="E36" s="74"/>
      <c r="F36" s="75"/>
      <c r="G36" s="75"/>
      <c r="H36" s="75"/>
      <c r="I36" s="80"/>
    </row>
    <row r="37" spans="1:9" s="81" customFormat="1" x14ac:dyDescent="0.3">
      <c r="A37" s="82"/>
      <c r="B37" s="75"/>
      <c r="C37" s="73"/>
      <c r="D37" s="73"/>
      <c r="E37" s="74"/>
      <c r="F37" s="75"/>
      <c r="G37" s="75"/>
      <c r="H37" s="75"/>
      <c r="I37" s="80"/>
    </row>
    <row r="38" spans="1:9" s="81" customFormat="1" x14ac:dyDescent="0.3">
      <c r="A38" s="82"/>
      <c r="B38" s="75"/>
      <c r="C38" s="73"/>
      <c r="D38" s="73"/>
      <c r="E38" s="74"/>
      <c r="F38" s="75"/>
      <c r="G38" s="75"/>
      <c r="H38" s="75"/>
      <c r="I38" s="80"/>
    </row>
    <row r="39" spans="1:9" s="81" customFormat="1" x14ac:dyDescent="0.3">
      <c r="A39" s="82"/>
      <c r="B39" s="75"/>
      <c r="C39" s="73"/>
      <c r="D39" s="73"/>
      <c r="E39" s="74"/>
      <c r="F39" s="75"/>
      <c r="G39" s="75"/>
      <c r="H39" s="75"/>
      <c r="I39" s="80"/>
    </row>
    <row r="40" spans="1:9" s="81" customFormat="1" x14ac:dyDescent="0.3">
      <c r="A40" s="82"/>
      <c r="B40" s="75"/>
      <c r="C40" s="73"/>
      <c r="D40" s="73"/>
      <c r="E40" s="74"/>
      <c r="F40" s="75"/>
      <c r="G40" s="75"/>
      <c r="H40" s="75"/>
      <c r="I40" s="80"/>
    </row>
    <row r="41" spans="1:9" s="81" customFormat="1" x14ac:dyDescent="0.3">
      <c r="A41" s="82"/>
      <c r="B41" s="75"/>
      <c r="C41" s="73"/>
      <c r="D41" s="73"/>
      <c r="E41" s="74"/>
      <c r="F41" s="75"/>
      <c r="G41" s="75"/>
      <c r="H41" s="75"/>
      <c r="I41" s="80"/>
    </row>
    <row r="42" spans="1:9" s="81" customFormat="1" x14ac:dyDescent="0.3">
      <c r="A42" s="82"/>
      <c r="B42" s="75"/>
      <c r="C42" s="73"/>
      <c r="D42" s="73"/>
      <c r="E42" s="74"/>
      <c r="F42" s="75"/>
      <c r="G42" s="75"/>
      <c r="H42" s="75"/>
      <c r="I42" s="80"/>
    </row>
    <row r="43" spans="1:9" s="81" customFormat="1" x14ac:dyDescent="0.3">
      <c r="A43" s="82"/>
      <c r="B43" s="75"/>
      <c r="C43" s="73"/>
      <c r="D43" s="73"/>
      <c r="E43" s="74"/>
      <c r="F43" s="75"/>
      <c r="G43" s="75"/>
      <c r="H43" s="75"/>
      <c r="I43" s="80"/>
    </row>
    <row r="44" spans="1:9" s="81" customFormat="1" x14ac:dyDescent="0.3">
      <c r="A44" s="82"/>
      <c r="B44" s="75"/>
      <c r="C44" s="73"/>
      <c r="D44" s="73"/>
      <c r="E44" s="74"/>
      <c r="F44" s="75"/>
      <c r="G44" s="75"/>
      <c r="H44" s="75"/>
      <c r="I44" s="80"/>
    </row>
    <row r="45" spans="1:9" s="81" customFormat="1" x14ac:dyDescent="0.3">
      <c r="A45" s="82"/>
      <c r="B45" s="75"/>
      <c r="C45" s="73"/>
      <c r="D45" s="73"/>
      <c r="E45" s="74"/>
      <c r="F45" s="75"/>
      <c r="G45" s="75"/>
      <c r="H45" s="75"/>
      <c r="I45" s="80"/>
    </row>
    <row r="46" spans="1:9" s="81" customFormat="1" x14ac:dyDescent="0.3">
      <c r="A46" s="82"/>
      <c r="B46" s="75"/>
      <c r="C46" s="73"/>
      <c r="D46" s="73"/>
      <c r="E46" s="74"/>
      <c r="F46" s="75"/>
      <c r="G46" s="75"/>
      <c r="H46" s="75"/>
      <c r="I46" s="80"/>
    </row>
    <row r="47" spans="1:9" s="81" customFormat="1" x14ac:dyDescent="0.3">
      <c r="A47" s="82"/>
      <c r="B47" s="75"/>
      <c r="C47" s="73"/>
      <c r="D47" s="73"/>
      <c r="E47" s="74"/>
      <c r="F47" s="75"/>
      <c r="G47" s="75"/>
      <c r="H47" s="75"/>
      <c r="I47" s="80"/>
    </row>
    <row r="48" spans="1:9" s="81" customFormat="1" x14ac:dyDescent="0.3">
      <c r="A48" s="82"/>
      <c r="B48" s="75"/>
      <c r="C48" s="73"/>
      <c r="D48" s="73"/>
      <c r="E48" s="74"/>
      <c r="F48" s="75"/>
      <c r="G48" s="75"/>
      <c r="H48" s="75"/>
      <c r="I48" s="80"/>
    </row>
    <row r="49" spans="1:9" s="81" customFormat="1" x14ac:dyDescent="0.3">
      <c r="A49" s="82"/>
      <c r="B49" s="75"/>
      <c r="C49" s="73"/>
      <c r="D49" s="73"/>
      <c r="E49" s="74"/>
      <c r="F49" s="75"/>
      <c r="G49" s="75"/>
      <c r="H49" s="75"/>
      <c r="I49" s="80"/>
    </row>
    <row r="50" spans="1:9" s="81" customFormat="1" x14ac:dyDescent="0.3">
      <c r="A50" s="82"/>
      <c r="B50" s="75"/>
      <c r="C50" s="73"/>
      <c r="D50" s="73"/>
      <c r="E50" s="74"/>
      <c r="F50" s="75"/>
      <c r="G50" s="75"/>
      <c r="H50" s="75"/>
      <c r="I50" s="80"/>
    </row>
    <row r="51" spans="1:9" s="81" customFormat="1" x14ac:dyDescent="0.3">
      <c r="A51" s="82"/>
      <c r="B51" s="75"/>
      <c r="C51" s="73"/>
      <c r="D51" s="73"/>
      <c r="E51" s="74"/>
      <c r="F51" s="75"/>
      <c r="G51" s="75"/>
      <c r="H51" s="75"/>
      <c r="I51" s="80"/>
    </row>
    <row r="52" spans="1:9" s="81" customFormat="1" x14ac:dyDescent="0.3">
      <c r="A52" s="82"/>
      <c r="B52" s="75"/>
      <c r="C52" s="73"/>
      <c r="D52" s="73"/>
      <c r="E52" s="74"/>
      <c r="F52" s="75"/>
      <c r="G52" s="75"/>
      <c r="H52" s="75"/>
      <c r="I52" s="80"/>
    </row>
    <row r="53" spans="1:9" s="81" customFormat="1" x14ac:dyDescent="0.3">
      <c r="A53" s="82"/>
      <c r="B53" s="75"/>
      <c r="C53" s="73"/>
      <c r="D53" s="73"/>
      <c r="E53" s="74"/>
      <c r="F53" s="75"/>
      <c r="G53" s="75"/>
      <c r="H53" s="75"/>
      <c r="I53" s="80"/>
    </row>
    <row r="54" spans="1:9" s="81" customFormat="1" x14ac:dyDescent="0.3">
      <c r="A54" s="82"/>
      <c r="B54" s="75"/>
      <c r="C54" s="73"/>
      <c r="D54" s="73"/>
      <c r="E54" s="74"/>
      <c r="F54" s="75"/>
      <c r="G54" s="75"/>
      <c r="H54" s="75"/>
      <c r="I54" s="80"/>
    </row>
    <row r="55" spans="1:9" s="81" customFormat="1" x14ac:dyDescent="0.3">
      <c r="A55" s="82"/>
      <c r="B55" s="75"/>
      <c r="C55" s="73"/>
      <c r="D55" s="73"/>
      <c r="E55" s="74"/>
      <c r="F55" s="75"/>
      <c r="G55" s="75"/>
      <c r="H55" s="75"/>
      <c r="I55" s="80"/>
    </row>
    <row r="56" spans="1:9" s="81" customFormat="1" x14ac:dyDescent="0.3">
      <c r="A56" s="82"/>
      <c r="B56" s="75"/>
      <c r="C56" s="73"/>
      <c r="D56" s="73"/>
      <c r="E56" s="74"/>
      <c r="F56" s="75"/>
      <c r="G56" s="75"/>
      <c r="H56" s="75"/>
      <c r="I56" s="80"/>
    </row>
    <row r="57" spans="1:9" s="81" customFormat="1" x14ac:dyDescent="0.3">
      <c r="A57" s="82"/>
      <c r="B57" s="75"/>
      <c r="C57" s="73"/>
      <c r="D57" s="73"/>
      <c r="E57" s="74"/>
      <c r="F57" s="75"/>
      <c r="G57" s="75"/>
      <c r="H57" s="75"/>
      <c r="I57" s="80"/>
    </row>
    <row r="58" spans="1:9" s="81" customFormat="1" x14ac:dyDescent="0.3">
      <c r="A58" s="82"/>
      <c r="B58" s="75"/>
      <c r="C58" s="73"/>
      <c r="D58" s="73"/>
      <c r="E58" s="74"/>
      <c r="F58" s="75"/>
      <c r="G58" s="75"/>
      <c r="H58" s="75"/>
      <c r="I58" s="80"/>
    </row>
    <row r="59" spans="1:9" s="81" customFormat="1" x14ac:dyDescent="0.3">
      <c r="A59" s="82"/>
      <c r="B59" s="75"/>
      <c r="C59" s="73"/>
      <c r="D59" s="73"/>
      <c r="E59" s="74"/>
      <c r="F59" s="75"/>
      <c r="G59" s="75"/>
      <c r="H59" s="75"/>
      <c r="I59" s="80"/>
    </row>
    <row r="60" spans="1:9" s="81" customFormat="1" x14ac:dyDescent="0.3">
      <c r="A60" s="82"/>
      <c r="B60" s="75"/>
      <c r="C60" s="73"/>
      <c r="D60" s="73"/>
      <c r="E60" s="74"/>
      <c r="F60" s="75"/>
      <c r="G60" s="75"/>
      <c r="H60" s="75"/>
      <c r="I60" s="80"/>
    </row>
    <row r="61" spans="1:9" s="81" customFormat="1" x14ac:dyDescent="0.3">
      <c r="A61" s="82"/>
      <c r="B61" s="75"/>
      <c r="C61" s="73"/>
      <c r="D61" s="73"/>
      <c r="E61" s="74"/>
      <c r="F61" s="75"/>
      <c r="G61" s="75"/>
      <c r="H61" s="75"/>
      <c r="I61" s="80"/>
    </row>
    <row r="62" spans="1:9" s="81" customFormat="1" x14ac:dyDescent="0.3">
      <c r="A62" s="82"/>
      <c r="B62" s="75"/>
      <c r="C62" s="73"/>
      <c r="D62" s="73"/>
      <c r="E62" s="74"/>
      <c r="F62" s="75"/>
      <c r="G62" s="75"/>
      <c r="H62" s="75"/>
      <c r="I62" s="78"/>
    </row>
    <row r="63" spans="1:9" s="81" customFormat="1" x14ac:dyDescent="0.3">
      <c r="A63" s="82"/>
      <c r="B63" s="75"/>
      <c r="C63" s="73"/>
      <c r="D63" s="73"/>
      <c r="E63" s="74"/>
      <c r="F63" s="75"/>
      <c r="G63" s="75"/>
      <c r="H63" s="75"/>
      <c r="I63" s="80"/>
    </row>
    <row r="64" spans="1:9" s="81" customFormat="1" x14ac:dyDescent="0.3">
      <c r="A64" s="82"/>
      <c r="B64" s="75"/>
      <c r="C64" s="73"/>
      <c r="D64" s="73"/>
      <c r="E64" s="74"/>
      <c r="F64" s="75"/>
      <c r="G64" s="75"/>
      <c r="H64" s="75"/>
      <c r="I64" s="80"/>
    </row>
    <row r="65" spans="1:10" s="81" customFormat="1" x14ac:dyDescent="0.3">
      <c r="A65" s="82"/>
      <c r="B65" s="75"/>
      <c r="C65" s="73"/>
      <c r="D65" s="73"/>
      <c r="E65" s="74"/>
      <c r="F65" s="75"/>
      <c r="G65" s="75"/>
      <c r="H65" s="75"/>
      <c r="I65" s="80"/>
    </row>
    <row r="66" spans="1:10" s="81" customFormat="1" x14ac:dyDescent="0.3">
      <c r="A66" s="82"/>
      <c r="B66" s="75"/>
      <c r="C66" s="73"/>
      <c r="D66" s="73"/>
      <c r="E66" s="74"/>
      <c r="F66" s="75"/>
      <c r="G66" s="75"/>
      <c r="H66" s="75"/>
      <c r="I66" s="80"/>
    </row>
    <row r="67" spans="1:10" s="81" customFormat="1" x14ac:dyDescent="0.3">
      <c r="A67" s="82"/>
      <c r="B67" s="75"/>
      <c r="C67" s="73"/>
      <c r="D67" s="73"/>
      <c r="E67" s="74"/>
      <c r="F67" s="75"/>
      <c r="G67" s="75"/>
      <c r="H67" s="75"/>
      <c r="I67" s="80"/>
      <c r="J67" s="83" t="s">
        <v>29</v>
      </c>
    </row>
    <row r="68" spans="1:10" s="81" customFormat="1" x14ac:dyDescent="0.3">
      <c r="A68" s="82"/>
      <c r="B68" s="75"/>
      <c r="C68" s="73"/>
      <c r="D68" s="73"/>
      <c r="E68" s="74"/>
      <c r="F68" s="75"/>
      <c r="G68" s="75"/>
      <c r="H68" s="75"/>
      <c r="I68" s="80"/>
    </row>
    <row r="69" spans="1:10" s="81" customFormat="1" x14ac:dyDescent="0.3">
      <c r="A69" s="82"/>
      <c r="B69" s="75"/>
      <c r="C69" s="73"/>
      <c r="D69" s="73"/>
      <c r="E69" s="74"/>
      <c r="F69" s="75"/>
      <c r="G69" s="75"/>
      <c r="H69" s="75"/>
      <c r="I69" s="80"/>
    </row>
    <row r="70" spans="1:10" s="81" customFormat="1" x14ac:dyDescent="0.3">
      <c r="A70" s="82"/>
      <c r="B70" s="75"/>
      <c r="C70" s="73"/>
      <c r="D70" s="73"/>
      <c r="E70" s="74"/>
      <c r="F70" s="75"/>
      <c r="G70" s="75"/>
      <c r="H70" s="75"/>
      <c r="I70" s="80"/>
    </row>
    <row r="71" spans="1:10" s="81" customFormat="1" x14ac:dyDescent="0.3">
      <c r="A71" s="82"/>
      <c r="B71" s="75"/>
      <c r="C71" s="73"/>
      <c r="D71" s="73"/>
      <c r="E71" s="74"/>
      <c r="F71" s="75"/>
      <c r="G71" s="75"/>
      <c r="H71" s="75"/>
      <c r="I71" s="80"/>
    </row>
    <row r="72" spans="1:10" s="81" customFormat="1" x14ac:dyDescent="0.3">
      <c r="A72" s="82"/>
      <c r="B72" s="75"/>
      <c r="C72" s="73"/>
      <c r="D72" s="73"/>
      <c r="E72" s="74"/>
      <c r="F72" s="75"/>
      <c r="G72" s="75"/>
      <c r="H72" s="75"/>
      <c r="I72" s="80"/>
    </row>
    <row r="73" spans="1:10" s="81" customFormat="1" x14ac:dyDescent="0.3">
      <c r="A73" s="82"/>
      <c r="B73" s="75"/>
      <c r="C73" s="73"/>
      <c r="D73" s="73"/>
      <c r="E73" s="74"/>
      <c r="F73" s="75"/>
      <c r="G73" s="75"/>
      <c r="H73" s="75"/>
      <c r="I73" s="80"/>
    </row>
    <row r="74" spans="1:10" s="81" customFormat="1" x14ac:dyDescent="0.3">
      <c r="A74" s="82"/>
      <c r="B74" s="75"/>
      <c r="C74" s="73"/>
      <c r="D74" s="73"/>
      <c r="E74" s="74"/>
      <c r="F74" s="75"/>
      <c r="G74" s="75"/>
      <c r="H74" s="75"/>
      <c r="I74" s="80"/>
    </row>
    <row r="75" spans="1:10" s="81" customFormat="1" x14ac:dyDescent="0.3">
      <c r="A75" s="82"/>
      <c r="B75" s="75"/>
      <c r="C75" s="73"/>
      <c r="D75" s="73"/>
      <c r="E75" s="74"/>
      <c r="F75" s="75"/>
      <c r="G75" s="75"/>
      <c r="H75" s="75"/>
      <c r="I75" s="80"/>
      <c r="J75" s="83" t="s">
        <v>29</v>
      </c>
    </row>
    <row r="76" spans="1:10" s="81" customFormat="1" x14ac:dyDescent="0.3">
      <c r="A76" s="82"/>
      <c r="B76" s="75"/>
      <c r="C76" s="73"/>
      <c r="D76" s="73"/>
      <c r="E76" s="74"/>
      <c r="F76" s="75"/>
      <c r="G76" s="75"/>
      <c r="H76" s="75"/>
      <c r="I76" s="80"/>
    </row>
    <row r="77" spans="1:10" s="81" customFormat="1" x14ac:dyDescent="0.3">
      <c r="A77" s="82"/>
      <c r="B77" s="75"/>
      <c r="C77" s="73"/>
      <c r="D77" s="73"/>
      <c r="E77" s="74"/>
      <c r="F77" s="75"/>
      <c r="G77" s="75"/>
      <c r="H77" s="75"/>
      <c r="I77" s="80"/>
    </row>
    <row r="78" spans="1:10" s="81" customFormat="1" x14ac:dyDescent="0.3">
      <c r="A78" s="82"/>
      <c r="B78" s="75"/>
      <c r="C78" s="73"/>
      <c r="D78" s="73"/>
      <c r="E78" s="74"/>
      <c r="F78" s="75"/>
      <c r="G78" s="75"/>
      <c r="H78" s="75"/>
      <c r="I78" s="80"/>
    </row>
    <row r="79" spans="1:10" s="81" customFormat="1" x14ac:dyDescent="0.3">
      <c r="A79" s="82"/>
      <c r="B79" s="75"/>
      <c r="C79" s="73"/>
      <c r="D79" s="73"/>
      <c r="E79" s="74"/>
      <c r="F79" s="75"/>
      <c r="G79" s="75"/>
      <c r="H79" s="75"/>
      <c r="I79" s="80"/>
    </row>
    <row r="80" spans="1:10" s="81" customFormat="1" x14ac:dyDescent="0.3">
      <c r="A80" s="82"/>
      <c r="B80" s="75"/>
      <c r="C80" s="73"/>
      <c r="D80" s="73"/>
      <c r="E80" s="74"/>
      <c r="F80" s="75"/>
      <c r="G80" s="75"/>
      <c r="H80" s="75"/>
      <c r="I80" s="80"/>
    </row>
    <row r="81" spans="1:10" s="81" customFormat="1" x14ac:dyDescent="0.3">
      <c r="A81" s="82"/>
      <c r="B81" s="75"/>
      <c r="C81" s="73"/>
      <c r="D81" s="73"/>
      <c r="E81" s="74"/>
      <c r="F81" s="75"/>
      <c r="G81" s="75"/>
      <c r="H81" s="75"/>
      <c r="I81" s="80"/>
    </row>
    <row r="82" spans="1:10" s="81" customFormat="1" x14ac:dyDescent="0.3">
      <c r="A82" s="82"/>
      <c r="B82" s="75"/>
      <c r="C82" s="73"/>
      <c r="D82" s="73"/>
      <c r="E82" s="74"/>
      <c r="F82" s="75"/>
      <c r="G82" s="75"/>
      <c r="H82" s="75"/>
      <c r="I82" s="80"/>
    </row>
    <row r="83" spans="1:10" s="81" customFormat="1" x14ac:dyDescent="0.3">
      <c r="A83" s="82"/>
      <c r="B83" s="75"/>
      <c r="C83" s="73"/>
      <c r="D83" s="73"/>
      <c r="E83" s="74"/>
      <c r="F83" s="75"/>
      <c r="G83" s="75"/>
      <c r="H83" s="75"/>
      <c r="I83" s="80"/>
      <c r="J83" s="83" t="s">
        <v>29</v>
      </c>
    </row>
    <row r="84" spans="1:10" s="81" customFormat="1" x14ac:dyDescent="0.3">
      <c r="A84" s="82"/>
      <c r="B84" s="75"/>
      <c r="C84" s="73"/>
      <c r="D84" s="73"/>
      <c r="E84" s="74"/>
      <c r="F84" s="75"/>
      <c r="G84" s="75"/>
      <c r="H84" s="75"/>
      <c r="I84" s="80"/>
    </row>
    <row r="85" spans="1:10" s="81" customFormat="1" x14ac:dyDescent="0.3">
      <c r="A85" s="82"/>
      <c r="B85" s="75"/>
      <c r="C85" s="73"/>
      <c r="D85" s="73"/>
      <c r="E85" s="74"/>
      <c r="F85" s="75"/>
      <c r="G85" s="75"/>
      <c r="H85" s="75"/>
      <c r="I85" s="80"/>
    </row>
    <row r="86" spans="1:10" s="81" customFormat="1" x14ac:dyDescent="0.3">
      <c r="A86" s="82"/>
      <c r="B86" s="75"/>
      <c r="C86" s="73"/>
      <c r="D86" s="73"/>
      <c r="E86" s="74"/>
      <c r="F86" s="75"/>
      <c r="G86" s="75"/>
      <c r="H86" s="75"/>
      <c r="I86" s="80"/>
    </row>
    <row r="87" spans="1:10" s="81" customFormat="1" x14ac:dyDescent="0.3">
      <c r="A87" s="82"/>
      <c r="B87" s="75"/>
      <c r="C87" s="73"/>
      <c r="D87" s="73"/>
      <c r="E87" s="74"/>
      <c r="F87" s="75"/>
      <c r="G87" s="75"/>
      <c r="H87" s="75"/>
      <c r="I87" s="80"/>
    </row>
    <row r="88" spans="1:10" s="81" customFormat="1" x14ac:dyDescent="0.3">
      <c r="A88" s="82"/>
      <c r="B88" s="75"/>
      <c r="C88" s="73"/>
      <c r="D88" s="73"/>
      <c r="E88" s="74"/>
      <c r="F88" s="75"/>
      <c r="G88" s="75"/>
      <c r="H88" s="75"/>
      <c r="I88" s="80"/>
    </row>
    <row r="89" spans="1:10" s="81" customFormat="1" x14ac:dyDescent="0.3">
      <c r="A89" s="82"/>
      <c r="B89" s="75"/>
      <c r="C89" s="73"/>
      <c r="D89" s="73"/>
      <c r="E89" s="74"/>
      <c r="F89" s="75"/>
      <c r="G89" s="75"/>
      <c r="H89" s="75"/>
      <c r="I89" s="80"/>
    </row>
    <row r="90" spans="1:10" s="81" customFormat="1" x14ac:dyDescent="0.3">
      <c r="A90" s="82"/>
      <c r="B90" s="75"/>
      <c r="C90" s="73"/>
      <c r="D90" s="73"/>
      <c r="E90" s="74"/>
      <c r="F90" s="75"/>
      <c r="G90" s="75"/>
      <c r="H90" s="75"/>
      <c r="I90" s="80"/>
    </row>
    <row r="91" spans="1:10" s="81" customFormat="1" x14ac:dyDescent="0.3">
      <c r="A91" s="82"/>
      <c r="B91" s="75"/>
      <c r="C91" s="73"/>
      <c r="D91" s="73"/>
      <c r="E91" s="74"/>
      <c r="F91" s="75"/>
      <c r="G91" s="75"/>
      <c r="H91" s="75"/>
      <c r="I91" s="80"/>
      <c r="J91" s="83" t="s">
        <v>29</v>
      </c>
    </row>
    <row r="92" spans="1:10" s="81" customFormat="1" x14ac:dyDescent="0.3">
      <c r="A92" s="82"/>
      <c r="B92" s="75"/>
      <c r="C92" s="73"/>
      <c r="D92" s="73"/>
      <c r="E92" s="74"/>
      <c r="F92" s="75"/>
      <c r="G92" s="75"/>
      <c r="H92" s="75"/>
      <c r="I92" s="80"/>
    </row>
    <row r="93" spans="1:10" s="81" customFormat="1" x14ac:dyDescent="0.3">
      <c r="A93" s="82"/>
      <c r="B93" s="75"/>
      <c r="C93" s="73"/>
      <c r="D93" s="73"/>
      <c r="E93" s="74"/>
      <c r="F93" s="75"/>
      <c r="G93" s="75"/>
      <c r="H93" s="75"/>
      <c r="I93" s="80"/>
    </row>
    <row r="94" spans="1:10" s="81" customFormat="1" x14ac:dyDescent="0.3">
      <c r="A94" s="82"/>
      <c r="B94" s="75"/>
      <c r="C94" s="73"/>
      <c r="D94" s="73"/>
      <c r="E94" s="74"/>
      <c r="F94" s="75"/>
      <c r="G94" s="75"/>
      <c r="H94" s="75"/>
      <c r="I94" s="80"/>
    </row>
    <row r="95" spans="1:10" s="81" customFormat="1" x14ac:dyDescent="0.3">
      <c r="A95" s="82"/>
      <c r="B95" s="75"/>
      <c r="C95" s="73"/>
      <c r="D95" s="73"/>
      <c r="E95" s="74"/>
      <c r="F95" s="75"/>
      <c r="G95" s="75"/>
      <c r="H95" s="75"/>
      <c r="I95" s="80"/>
    </row>
    <row r="96" spans="1:10" s="81" customFormat="1" x14ac:dyDescent="0.3">
      <c r="A96" s="82"/>
      <c r="B96" s="75"/>
      <c r="C96" s="73"/>
      <c r="D96" s="73"/>
      <c r="E96" s="74"/>
      <c r="F96" s="75"/>
      <c r="G96" s="75"/>
      <c r="H96" s="75"/>
      <c r="I96" s="80"/>
    </row>
    <row r="97" spans="1:10" s="81" customFormat="1" x14ac:dyDescent="0.3">
      <c r="A97" s="82"/>
      <c r="B97" s="75"/>
      <c r="C97" s="73"/>
      <c r="D97" s="73"/>
      <c r="E97" s="74"/>
      <c r="F97" s="75"/>
      <c r="G97" s="75"/>
      <c r="H97" s="75"/>
      <c r="I97" s="80"/>
    </row>
    <row r="98" spans="1:10" s="81" customFormat="1" x14ac:dyDescent="0.3">
      <c r="A98" s="82"/>
      <c r="B98" s="75"/>
      <c r="C98" s="73"/>
      <c r="D98" s="73"/>
      <c r="E98" s="74"/>
      <c r="F98" s="75"/>
      <c r="G98" s="75"/>
      <c r="H98" s="75"/>
      <c r="I98" s="80"/>
    </row>
    <row r="99" spans="1:10" s="81" customFormat="1" x14ac:dyDescent="0.3">
      <c r="A99" s="82"/>
      <c r="B99" s="75"/>
      <c r="C99" s="73"/>
      <c r="D99" s="73"/>
      <c r="E99" s="74"/>
      <c r="F99" s="75"/>
      <c r="G99" s="75"/>
      <c r="H99" s="75"/>
      <c r="I99" s="80"/>
      <c r="J99" s="83" t="s">
        <v>29</v>
      </c>
    </row>
    <row r="100" spans="1:10" s="81" customFormat="1" x14ac:dyDescent="0.3">
      <c r="A100" s="82"/>
      <c r="B100" s="75"/>
      <c r="C100" s="73"/>
      <c r="D100" s="73"/>
      <c r="E100" s="74"/>
      <c r="F100" s="75"/>
      <c r="G100" s="75"/>
      <c r="H100" s="75"/>
      <c r="I100" s="80"/>
    </row>
    <row r="101" spans="1:10" s="81" customFormat="1" x14ac:dyDescent="0.3">
      <c r="A101" s="82"/>
      <c r="B101" s="75"/>
      <c r="C101" s="73"/>
      <c r="D101" s="73"/>
      <c r="E101" s="74"/>
      <c r="F101" s="75"/>
      <c r="G101" s="75"/>
      <c r="H101" s="75"/>
      <c r="I101" s="80"/>
      <c r="J101" s="81" t="s">
        <v>29</v>
      </c>
    </row>
    <row r="102" spans="1:10" s="81" customFormat="1" x14ac:dyDescent="0.3">
      <c r="A102" s="82"/>
      <c r="B102" s="75"/>
      <c r="C102" s="73"/>
      <c r="D102" s="73"/>
      <c r="E102" s="74"/>
      <c r="F102" s="75"/>
      <c r="G102" s="75"/>
      <c r="H102" s="75"/>
      <c r="I102" s="80"/>
    </row>
    <row r="103" spans="1:10" s="81" customFormat="1" x14ac:dyDescent="0.3">
      <c r="A103" s="82"/>
      <c r="B103" s="75"/>
      <c r="C103" s="73"/>
      <c r="D103" s="73"/>
      <c r="E103" s="74"/>
      <c r="F103" s="75"/>
      <c r="G103" s="75"/>
      <c r="H103" s="75"/>
      <c r="I103" s="80"/>
    </row>
    <row r="104" spans="1:10" s="81" customFormat="1" x14ac:dyDescent="0.3">
      <c r="A104" s="82"/>
      <c r="B104" s="75"/>
      <c r="C104" s="73"/>
      <c r="D104" s="73"/>
      <c r="E104" s="74"/>
      <c r="F104" s="75"/>
      <c r="G104" s="75"/>
      <c r="H104" s="75"/>
      <c r="I104" s="80"/>
    </row>
    <row r="105" spans="1:10" s="81" customFormat="1" x14ac:dyDescent="0.3">
      <c r="A105" s="82"/>
      <c r="B105" s="75"/>
      <c r="C105" s="73"/>
      <c r="D105" s="73"/>
      <c r="E105" s="74"/>
      <c r="F105" s="75"/>
      <c r="G105" s="75"/>
      <c r="H105" s="75"/>
      <c r="I105" s="80"/>
    </row>
    <row r="106" spans="1:10" s="81" customFormat="1" x14ac:dyDescent="0.3">
      <c r="A106" s="82"/>
      <c r="B106" s="75"/>
      <c r="C106" s="73"/>
      <c r="D106" s="73"/>
      <c r="E106" s="74"/>
      <c r="F106" s="75"/>
      <c r="G106" s="75"/>
      <c r="H106" s="75"/>
      <c r="I106" s="80"/>
    </row>
    <row r="107" spans="1:10" s="81" customFormat="1" x14ac:dyDescent="0.3">
      <c r="A107" s="82"/>
      <c r="B107" s="75"/>
      <c r="C107" s="73"/>
      <c r="D107" s="73"/>
      <c r="E107" s="74"/>
      <c r="F107" s="75"/>
      <c r="G107" s="75"/>
      <c r="H107" s="75"/>
      <c r="I107" s="80"/>
    </row>
    <row r="108" spans="1:10" s="81" customFormat="1" x14ac:dyDescent="0.3">
      <c r="A108" s="82"/>
      <c r="B108" s="75"/>
      <c r="C108" s="73"/>
      <c r="D108" s="73"/>
      <c r="E108" s="74"/>
      <c r="F108" s="75"/>
      <c r="G108" s="75"/>
      <c r="H108" s="75"/>
      <c r="I108" s="80"/>
    </row>
    <row r="109" spans="1:10" s="81" customFormat="1" x14ac:dyDescent="0.3">
      <c r="A109" s="82"/>
      <c r="B109" s="75"/>
      <c r="C109" s="73"/>
      <c r="D109" s="73"/>
      <c r="E109" s="74"/>
      <c r="F109" s="75"/>
      <c r="G109" s="75"/>
      <c r="H109" s="75"/>
      <c r="I109" s="80"/>
    </row>
    <row r="110" spans="1:10" s="81" customFormat="1" x14ac:dyDescent="0.3">
      <c r="A110" s="82"/>
      <c r="B110" s="75"/>
      <c r="C110" s="73"/>
      <c r="D110" s="73"/>
      <c r="E110" s="74"/>
      <c r="F110" s="75"/>
      <c r="G110" s="75"/>
      <c r="H110" s="75"/>
      <c r="I110" s="80"/>
    </row>
    <row r="111" spans="1:10" s="81" customFormat="1" x14ac:dyDescent="0.3">
      <c r="A111" s="82"/>
      <c r="B111" s="75"/>
      <c r="C111" s="73"/>
      <c r="D111" s="73"/>
      <c r="E111" s="74"/>
      <c r="F111" s="75"/>
      <c r="G111" s="75"/>
      <c r="H111" s="75"/>
      <c r="I111" s="80"/>
    </row>
    <row r="112" spans="1:10" s="81" customFormat="1" x14ac:dyDescent="0.3">
      <c r="A112" s="82"/>
      <c r="B112" s="75"/>
      <c r="C112" s="73"/>
      <c r="D112" s="73"/>
      <c r="E112" s="74"/>
      <c r="F112" s="75"/>
      <c r="G112" s="75"/>
      <c r="H112" s="75"/>
      <c r="I112" s="80"/>
    </row>
    <row r="113" spans="1:10" s="81" customFormat="1" x14ac:dyDescent="0.3">
      <c r="A113" s="82"/>
      <c r="B113" s="75"/>
      <c r="C113" s="73"/>
      <c r="D113" s="73"/>
      <c r="E113" s="74"/>
      <c r="F113" s="75"/>
      <c r="G113" s="75"/>
      <c r="H113" s="75"/>
      <c r="I113" s="80"/>
    </row>
    <row r="114" spans="1:10" s="81" customFormat="1" x14ac:dyDescent="0.3">
      <c r="A114" s="82"/>
      <c r="B114" s="75"/>
      <c r="C114" s="73"/>
      <c r="D114" s="73"/>
      <c r="E114" s="74"/>
      <c r="F114" s="75"/>
      <c r="G114" s="75"/>
      <c r="H114" s="75"/>
      <c r="I114" s="80"/>
      <c r="J114" s="81" t="s">
        <v>29</v>
      </c>
    </row>
    <row r="115" spans="1:10" s="81" customFormat="1" x14ac:dyDescent="0.3">
      <c r="A115" s="82"/>
      <c r="B115" s="75"/>
      <c r="C115" s="73"/>
      <c r="D115" s="73"/>
      <c r="E115" s="74"/>
      <c r="F115" s="75"/>
      <c r="G115" s="75"/>
      <c r="H115" s="75"/>
      <c r="I115" s="80"/>
    </row>
    <row r="116" spans="1:10" s="81" customFormat="1" x14ac:dyDescent="0.3">
      <c r="A116" s="82"/>
      <c r="B116" s="75"/>
      <c r="C116" s="73"/>
      <c r="D116" s="73"/>
      <c r="E116" s="74"/>
      <c r="F116" s="75"/>
      <c r="G116" s="75"/>
      <c r="H116" s="75"/>
      <c r="I116" s="80"/>
    </row>
    <row r="117" spans="1:10" s="81" customFormat="1" x14ac:dyDescent="0.3">
      <c r="A117" s="82"/>
      <c r="B117" s="75"/>
      <c r="C117" s="73"/>
      <c r="D117" s="73"/>
      <c r="E117" s="74"/>
      <c r="F117" s="75"/>
      <c r="G117" s="75"/>
      <c r="H117" s="75"/>
      <c r="I117" s="80"/>
      <c r="J117" s="81" t="s">
        <v>29</v>
      </c>
    </row>
    <row r="118" spans="1:10" s="81" customFormat="1" x14ac:dyDescent="0.3">
      <c r="A118" s="82"/>
      <c r="B118" s="75"/>
      <c r="C118" s="73"/>
      <c r="D118" s="73"/>
      <c r="E118" s="74"/>
      <c r="F118" s="75"/>
      <c r="G118" s="75"/>
      <c r="H118" s="75"/>
      <c r="I118" s="80"/>
      <c r="J118" s="81" t="s">
        <v>29</v>
      </c>
    </row>
    <row r="119" spans="1:10" s="81" customFormat="1" x14ac:dyDescent="0.3">
      <c r="A119" s="82"/>
      <c r="B119" s="75"/>
      <c r="C119" s="73"/>
      <c r="D119" s="73"/>
      <c r="E119" s="74"/>
      <c r="F119" s="75"/>
      <c r="G119" s="75"/>
      <c r="H119" s="75"/>
      <c r="I119" s="80"/>
    </row>
    <row r="120" spans="1:10" s="81" customFormat="1" x14ac:dyDescent="0.3">
      <c r="A120" s="82"/>
      <c r="B120" s="75"/>
      <c r="C120" s="73"/>
      <c r="D120" s="73"/>
      <c r="E120" s="74"/>
      <c r="F120" s="75"/>
      <c r="G120" s="75"/>
      <c r="H120" s="75"/>
      <c r="I120" s="80"/>
    </row>
    <row r="121" spans="1:10" s="81" customFormat="1" x14ac:dyDescent="0.3">
      <c r="A121" s="82"/>
      <c r="B121" s="75"/>
      <c r="C121" s="73"/>
      <c r="D121" s="73"/>
      <c r="E121" s="74"/>
      <c r="F121" s="75"/>
      <c r="G121" s="75"/>
      <c r="H121" s="75"/>
      <c r="I121" s="80"/>
      <c r="J121" s="81" t="s">
        <v>29</v>
      </c>
    </row>
    <row r="122" spans="1:10" s="81" customFormat="1" x14ac:dyDescent="0.3">
      <c r="A122" s="82"/>
      <c r="B122" s="75"/>
      <c r="C122" s="73"/>
      <c r="D122" s="73"/>
      <c r="E122" s="74"/>
      <c r="F122" s="75"/>
      <c r="G122" s="75"/>
      <c r="H122" s="75"/>
      <c r="I122" s="80"/>
      <c r="J122" s="81" t="s">
        <v>29</v>
      </c>
    </row>
    <row r="123" spans="1:10" s="81" customFormat="1" x14ac:dyDescent="0.3">
      <c r="A123" s="82"/>
      <c r="B123" s="75"/>
      <c r="C123" s="73"/>
      <c r="D123" s="73"/>
      <c r="E123" s="74"/>
      <c r="F123" s="75"/>
      <c r="G123" s="75"/>
      <c r="H123" s="75"/>
      <c r="I123" s="80"/>
      <c r="J123" s="81" t="s">
        <v>29</v>
      </c>
    </row>
    <row r="124" spans="1:10" s="81" customFormat="1" x14ac:dyDescent="0.3">
      <c r="A124" s="82"/>
      <c r="B124" s="75"/>
      <c r="C124" s="73"/>
      <c r="D124" s="73"/>
      <c r="E124" s="74"/>
      <c r="F124" s="75"/>
      <c r="G124" s="75"/>
      <c r="H124" s="75"/>
      <c r="I124" s="80"/>
    </row>
    <row r="125" spans="1:10" s="81" customFormat="1" x14ac:dyDescent="0.3">
      <c r="A125" s="82"/>
      <c r="B125" s="75"/>
      <c r="C125" s="73"/>
      <c r="D125" s="73"/>
      <c r="E125" s="74"/>
      <c r="F125" s="75"/>
      <c r="G125" s="75"/>
      <c r="H125" s="75"/>
      <c r="I125" s="80"/>
    </row>
    <row r="126" spans="1:10" s="81" customFormat="1" x14ac:dyDescent="0.3">
      <c r="A126" s="82"/>
      <c r="B126" s="75"/>
      <c r="C126" s="73"/>
      <c r="D126" s="73"/>
      <c r="E126" s="74"/>
      <c r="F126" s="75"/>
      <c r="G126" s="75"/>
      <c r="H126" s="75"/>
      <c r="I126" s="80"/>
    </row>
    <row r="127" spans="1:10" s="81" customFormat="1" x14ac:dyDescent="0.3">
      <c r="A127" s="82"/>
      <c r="B127" s="75"/>
      <c r="C127" s="73"/>
      <c r="D127" s="73"/>
      <c r="E127" s="74"/>
      <c r="F127" s="75"/>
      <c r="G127" s="75"/>
      <c r="H127" s="75"/>
      <c r="I127" s="80"/>
    </row>
    <row r="128" spans="1:10" s="81" customFormat="1" x14ac:dyDescent="0.3">
      <c r="A128" s="82"/>
      <c r="B128" s="75"/>
      <c r="C128" s="73"/>
      <c r="D128" s="73"/>
      <c r="E128" s="74"/>
      <c r="F128" s="75"/>
      <c r="G128" s="75"/>
      <c r="H128" s="75"/>
      <c r="I128" s="80"/>
    </row>
    <row r="129" spans="1:10" s="81" customFormat="1" x14ac:dyDescent="0.3">
      <c r="A129" s="82"/>
      <c r="B129" s="75"/>
      <c r="C129" s="73"/>
      <c r="D129" s="73"/>
      <c r="E129" s="74"/>
      <c r="F129" s="75"/>
      <c r="G129" s="75"/>
      <c r="H129" s="75"/>
      <c r="I129" s="80"/>
    </row>
    <row r="130" spans="1:10" s="81" customFormat="1" x14ac:dyDescent="0.3">
      <c r="A130" s="82"/>
      <c r="B130" s="75"/>
      <c r="C130" s="73"/>
      <c r="D130" s="73"/>
      <c r="E130" s="74"/>
      <c r="F130" s="75"/>
      <c r="G130" s="75"/>
      <c r="H130" s="75"/>
      <c r="I130" s="80"/>
    </row>
    <row r="131" spans="1:10" s="81" customFormat="1" x14ac:dyDescent="0.3">
      <c r="A131" s="82"/>
      <c r="B131" s="75"/>
      <c r="C131" s="73"/>
      <c r="D131" s="73"/>
      <c r="E131" s="74"/>
      <c r="F131" s="75"/>
      <c r="G131" s="75"/>
      <c r="H131" s="75"/>
      <c r="I131" s="80"/>
    </row>
    <row r="132" spans="1:10" s="81" customFormat="1" x14ac:dyDescent="0.3">
      <c r="A132" s="82"/>
      <c r="B132" s="75"/>
      <c r="C132" s="73"/>
      <c r="D132" s="73"/>
      <c r="E132" s="74"/>
      <c r="F132" s="75"/>
      <c r="G132" s="75"/>
      <c r="H132" s="75"/>
      <c r="I132" s="80"/>
    </row>
    <row r="133" spans="1:10" s="81" customFormat="1" x14ac:dyDescent="0.3">
      <c r="A133" s="82"/>
      <c r="B133" s="75"/>
      <c r="C133" s="73"/>
      <c r="D133" s="73"/>
      <c r="E133" s="74"/>
      <c r="F133" s="75"/>
      <c r="G133" s="75"/>
      <c r="H133" s="75"/>
      <c r="I133" s="80"/>
    </row>
    <row r="134" spans="1:10" s="81" customFormat="1" x14ac:dyDescent="0.3">
      <c r="A134" s="82"/>
      <c r="B134" s="75"/>
      <c r="C134" s="73"/>
      <c r="D134" s="73"/>
      <c r="E134" s="74"/>
      <c r="F134" s="75"/>
      <c r="G134" s="75"/>
      <c r="H134" s="75"/>
      <c r="I134" s="80"/>
      <c r="J134" s="81" t="s">
        <v>29</v>
      </c>
    </row>
    <row r="135" spans="1:10" s="81" customFormat="1" x14ac:dyDescent="0.3">
      <c r="A135" s="82"/>
      <c r="B135" s="75"/>
      <c r="C135" s="73"/>
      <c r="D135" s="73"/>
      <c r="E135" s="74"/>
      <c r="F135" s="75"/>
      <c r="G135" s="75"/>
      <c r="H135" s="75"/>
      <c r="I135" s="80"/>
    </row>
    <row r="136" spans="1:10" s="81" customFormat="1" x14ac:dyDescent="0.3">
      <c r="A136" s="82"/>
      <c r="B136" s="75"/>
      <c r="C136" s="73"/>
      <c r="D136" s="73"/>
      <c r="E136" s="74"/>
      <c r="F136" s="75"/>
      <c r="G136" s="75"/>
      <c r="H136" s="75"/>
      <c r="I136" s="80"/>
    </row>
    <row r="137" spans="1:10" s="81" customFormat="1" x14ac:dyDescent="0.3">
      <c r="A137" s="82"/>
      <c r="B137" s="75"/>
      <c r="C137" s="73"/>
      <c r="D137" s="73"/>
      <c r="E137" s="74"/>
      <c r="F137" s="75"/>
      <c r="G137" s="75"/>
      <c r="H137" s="75"/>
      <c r="I137" s="78"/>
    </row>
    <row r="138" spans="1:10" s="81" customFormat="1" x14ac:dyDescent="0.3">
      <c r="A138" s="82"/>
      <c r="B138" s="75"/>
      <c r="C138" s="73"/>
      <c r="D138" s="73"/>
      <c r="E138" s="74"/>
      <c r="F138" s="75"/>
      <c r="G138" s="75"/>
      <c r="H138" s="75"/>
      <c r="I138" s="80"/>
    </row>
    <row r="139" spans="1:10" s="81" customFormat="1" x14ac:dyDescent="0.3">
      <c r="A139" s="82"/>
      <c r="B139" s="75"/>
      <c r="C139" s="73"/>
      <c r="D139" s="73"/>
      <c r="E139" s="74"/>
      <c r="F139" s="75"/>
      <c r="G139" s="75"/>
      <c r="H139" s="75"/>
      <c r="I139" s="80"/>
    </row>
    <row r="140" spans="1:10" s="81" customFormat="1" x14ac:dyDescent="0.3">
      <c r="A140" s="82"/>
      <c r="B140" s="75"/>
      <c r="C140" s="73"/>
      <c r="D140" s="73"/>
      <c r="E140" s="74"/>
      <c r="F140" s="75"/>
      <c r="G140" s="75"/>
      <c r="H140" s="75"/>
      <c r="I140" s="80"/>
    </row>
    <row r="141" spans="1:10" s="81" customFormat="1" x14ac:dyDescent="0.3">
      <c r="A141" s="82"/>
      <c r="B141" s="75"/>
      <c r="C141" s="73"/>
      <c r="D141" s="73"/>
      <c r="E141" s="74"/>
      <c r="F141" s="75"/>
      <c r="G141" s="75"/>
      <c r="H141" s="75"/>
      <c r="I141" s="80"/>
    </row>
    <row r="142" spans="1:10" s="81" customFormat="1" x14ac:dyDescent="0.3">
      <c r="A142" s="82"/>
      <c r="B142" s="75"/>
      <c r="C142" s="73"/>
      <c r="D142" s="73"/>
      <c r="E142" s="74"/>
      <c r="F142" s="75"/>
      <c r="G142" s="75"/>
      <c r="H142" s="75"/>
      <c r="I142" s="80"/>
    </row>
    <row r="143" spans="1:10" s="81" customFormat="1" x14ac:dyDescent="0.3">
      <c r="A143" s="82"/>
      <c r="B143" s="75"/>
      <c r="C143" s="73"/>
      <c r="D143" s="73"/>
      <c r="E143" s="74"/>
      <c r="F143" s="75"/>
      <c r="G143" s="75"/>
      <c r="H143" s="75"/>
      <c r="I143" s="80"/>
    </row>
    <row r="144" spans="1:10" s="81" customFormat="1" x14ac:dyDescent="0.3">
      <c r="A144" s="82"/>
      <c r="B144" s="75"/>
      <c r="C144" s="73"/>
      <c r="D144" s="73"/>
      <c r="E144" s="74"/>
      <c r="F144" s="75"/>
      <c r="G144" s="75"/>
      <c r="H144" s="75"/>
      <c r="I144" s="80"/>
    </row>
    <row r="145" spans="1:9" s="81" customFormat="1" x14ac:dyDescent="0.3">
      <c r="A145" s="82"/>
      <c r="B145" s="75"/>
      <c r="C145" s="73"/>
      <c r="D145" s="73"/>
      <c r="E145" s="74"/>
      <c r="F145" s="75"/>
      <c r="G145" s="75"/>
      <c r="H145" s="75"/>
      <c r="I145" s="80"/>
    </row>
    <row r="146" spans="1:9" s="81" customFormat="1" x14ac:dyDescent="0.3">
      <c r="A146" s="82"/>
      <c r="B146" s="75"/>
      <c r="C146" s="73"/>
      <c r="D146" s="73"/>
      <c r="E146" s="74"/>
      <c r="F146" s="75"/>
      <c r="G146" s="75"/>
      <c r="H146" s="75"/>
      <c r="I146" s="80"/>
    </row>
    <row r="147" spans="1:9" s="81" customFormat="1" x14ac:dyDescent="0.3">
      <c r="A147" s="82"/>
      <c r="B147" s="75"/>
      <c r="C147" s="73"/>
      <c r="D147" s="73"/>
      <c r="E147" s="74"/>
      <c r="F147" s="75"/>
      <c r="G147" s="75"/>
      <c r="H147" s="75"/>
      <c r="I147" s="80"/>
    </row>
    <row r="148" spans="1:9" s="81" customFormat="1" x14ac:dyDescent="0.3">
      <c r="A148" s="82"/>
      <c r="B148" s="75"/>
      <c r="C148" s="73"/>
      <c r="D148" s="73"/>
      <c r="E148" s="74"/>
      <c r="F148" s="75"/>
      <c r="G148" s="75"/>
      <c r="H148" s="75"/>
      <c r="I148" s="80"/>
    </row>
    <row r="149" spans="1:9" s="81" customFormat="1" x14ac:dyDescent="0.3">
      <c r="A149" s="82"/>
      <c r="B149" s="75"/>
      <c r="C149" s="73"/>
      <c r="D149" s="73"/>
      <c r="E149" s="74"/>
      <c r="F149" s="75"/>
      <c r="G149" s="75"/>
      <c r="H149" s="75"/>
      <c r="I149" s="80"/>
    </row>
    <row r="150" spans="1:9" s="81" customFormat="1" x14ac:dyDescent="0.3">
      <c r="A150" s="82"/>
      <c r="B150" s="75"/>
      <c r="C150" s="73"/>
      <c r="D150" s="73"/>
      <c r="E150" s="74"/>
      <c r="F150" s="75"/>
      <c r="G150" s="75"/>
      <c r="H150" s="75"/>
      <c r="I150" s="80"/>
    </row>
    <row r="151" spans="1:9" s="81" customFormat="1" x14ac:dyDescent="0.3">
      <c r="A151" s="82"/>
      <c r="B151" s="75"/>
      <c r="C151" s="73"/>
      <c r="D151" s="73"/>
      <c r="E151" s="74"/>
      <c r="F151" s="75"/>
      <c r="G151" s="75"/>
      <c r="H151" s="75"/>
      <c r="I151" s="80"/>
    </row>
    <row r="152" spans="1:9" s="81" customFormat="1" x14ac:dyDescent="0.3">
      <c r="A152" s="82"/>
      <c r="B152" s="75"/>
      <c r="C152" s="73"/>
      <c r="D152" s="73"/>
      <c r="E152" s="74"/>
      <c r="F152" s="75"/>
      <c r="G152" s="75"/>
      <c r="H152" s="75"/>
      <c r="I152" s="80"/>
    </row>
    <row r="153" spans="1:9" s="81" customFormat="1" x14ac:dyDescent="0.3">
      <c r="A153" s="82"/>
      <c r="B153" s="75"/>
      <c r="C153" s="73"/>
      <c r="D153" s="73"/>
      <c r="E153" s="74"/>
      <c r="F153" s="75"/>
      <c r="G153" s="75"/>
      <c r="H153" s="75"/>
      <c r="I153" s="80"/>
    </row>
    <row r="154" spans="1:9" s="81" customFormat="1" x14ac:dyDescent="0.3">
      <c r="A154" s="82"/>
      <c r="B154" s="75"/>
      <c r="C154" s="73"/>
      <c r="D154" s="73"/>
      <c r="E154" s="74"/>
      <c r="F154" s="75"/>
      <c r="G154" s="75"/>
      <c r="H154" s="75"/>
      <c r="I154" s="80"/>
    </row>
    <row r="155" spans="1:9" s="81" customFormat="1" x14ac:dyDescent="0.3">
      <c r="A155" s="82"/>
      <c r="B155" s="75"/>
      <c r="C155" s="73"/>
      <c r="D155" s="73"/>
      <c r="E155" s="74"/>
      <c r="F155" s="75"/>
      <c r="G155" s="75"/>
      <c r="H155" s="75"/>
      <c r="I155" s="80"/>
    </row>
    <row r="156" spans="1:9" s="81" customFormat="1" x14ac:dyDescent="0.3">
      <c r="A156" s="82"/>
      <c r="B156" s="75"/>
      <c r="C156" s="73"/>
      <c r="D156" s="73"/>
      <c r="E156" s="74"/>
      <c r="F156" s="75"/>
      <c r="G156" s="75"/>
      <c r="H156" s="75"/>
      <c r="I156" s="80"/>
    </row>
    <row r="157" spans="1:9" s="81" customFormat="1" x14ac:dyDescent="0.3">
      <c r="A157" s="82"/>
      <c r="B157" s="75"/>
      <c r="C157" s="73"/>
      <c r="D157" s="73"/>
      <c r="E157" s="74"/>
      <c r="F157" s="75"/>
      <c r="G157" s="75"/>
      <c r="H157" s="75"/>
      <c r="I157" s="80"/>
    </row>
    <row r="158" spans="1:9" s="81" customFormat="1" x14ac:dyDescent="0.3">
      <c r="A158" s="82"/>
      <c r="B158" s="75"/>
      <c r="C158" s="73"/>
      <c r="D158" s="73"/>
      <c r="E158" s="74"/>
      <c r="F158" s="75"/>
      <c r="G158" s="75"/>
      <c r="H158" s="75"/>
      <c r="I158" s="80"/>
    </row>
    <row r="159" spans="1:9" s="81" customFormat="1" x14ac:dyDescent="0.3">
      <c r="A159" s="82"/>
      <c r="B159" s="75"/>
      <c r="C159" s="73"/>
      <c r="D159" s="73"/>
      <c r="E159" s="74"/>
      <c r="F159" s="75"/>
      <c r="G159" s="75"/>
      <c r="H159" s="75"/>
      <c r="I159" s="80"/>
    </row>
    <row r="160" spans="1:9" s="81" customFormat="1" x14ac:dyDescent="0.3">
      <c r="A160" s="82"/>
      <c r="B160" s="75"/>
      <c r="C160" s="73"/>
      <c r="D160" s="73"/>
      <c r="E160" s="74"/>
      <c r="F160" s="75"/>
      <c r="G160" s="75"/>
      <c r="H160" s="75"/>
      <c r="I160" s="80"/>
    </row>
    <row r="161" spans="1:9" s="81" customFormat="1" x14ac:dyDescent="0.3">
      <c r="A161" s="82"/>
      <c r="B161" s="75"/>
      <c r="C161" s="73"/>
      <c r="D161" s="73"/>
      <c r="E161" s="74"/>
      <c r="F161" s="75"/>
      <c r="G161" s="75"/>
      <c r="H161" s="75"/>
      <c r="I161" s="80"/>
    </row>
    <row r="162" spans="1:9" s="81" customFormat="1" x14ac:dyDescent="0.3">
      <c r="A162" s="82"/>
      <c r="B162" s="75"/>
      <c r="C162" s="73"/>
      <c r="D162" s="73"/>
      <c r="E162" s="74"/>
      <c r="F162" s="75"/>
      <c r="G162" s="75"/>
      <c r="H162" s="75"/>
      <c r="I162" s="80"/>
    </row>
    <row r="163" spans="1:9" s="81" customFormat="1" x14ac:dyDescent="0.3">
      <c r="A163" s="82"/>
      <c r="B163" s="75"/>
      <c r="C163" s="73"/>
      <c r="D163" s="73"/>
      <c r="E163" s="74"/>
      <c r="F163" s="75"/>
      <c r="G163" s="75"/>
      <c r="H163" s="75"/>
      <c r="I163" s="80"/>
    </row>
    <row r="164" spans="1:9" s="81" customFormat="1" x14ac:dyDescent="0.3">
      <c r="A164" s="82"/>
      <c r="B164" s="75"/>
      <c r="C164" s="73"/>
      <c r="D164" s="73"/>
      <c r="E164" s="74"/>
      <c r="F164" s="75"/>
      <c r="G164" s="75"/>
      <c r="H164" s="75"/>
      <c r="I164" s="80"/>
    </row>
    <row r="165" spans="1:9" s="81" customFormat="1" x14ac:dyDescent="0.3">
      <c r="A165" s="82"/>
      <c r="B165" s="75"/>
      <c r="C165" s="73"/>
      <c r="D165" s="73"/>
      <c r="E165" s="74"/>
      <c r="F165" s="75"/>
      <c r="G165" s="75"/>
      <c r="H165" s="75"/>
      <c r="I165" s="80"/>
    </row>
    <row r="166" spans="1:9" s="81" customFormat="1" x14ac:dyDescent="0.3">
      <c r="A166" s="82"/>
      <c r="B166" s="75"/>
      <c r="C166" s="73"/>
      <c r="D166" s="73"/>
      <c r="E166" s="74"/>
      <c r="F166" s="75"/>
      <c r="G166" s="75"/>
      <c r="H166" s="75"/>
      <c r="I166" s="80"/>
    </row>
    <row r="167" spans="1:9" s="81" customFormat="1" x14ac:dyDescent="0.3">
      <c r="A167" s="82"/>
      <c r="B167" s="75"/>
      <c r="C167" s="73"/>
      <c r="D167" s="73"/>
      <c r="E167" s="74"/>
      <c r="F167" s="75"/>
      <c r="G167" s="75"/>
      <c r="H167" s="75"/>
      <c r="I167" s="80"/>
    </row>
    <row r="168" spans="1:9" s="81" customFormat="1" x14ac:dyDescent="0.3">
      <c r="A168" s="82"/>
      <c r="B168" s="75"/>
      <c r="C168" s="73"/>
      <c r="D168" s="73"/>
      <c r="E168" s="74"/>
      <c r="F168" s="75"/>
      <c r="G168" s="75"/>
      <c r="H168" s="75"/>
      <c r="I168" s="80"/>
    </row>
    <row r="169" spans="1:9" s="81" customFormat="1" x14ac:dyDescent="0.3">
      <c r="A169" s="82"/>
      <c r="B169" s="75"/>
      <c r="C169" s="73"/>
      <c r="D169" s="73"/>
      <c r="E169" s="74"/>
      <c r="F169" s="75"/>
      <c r="G169" s="75"/>
      <c r="H169" s="75"/>
      <c r="I169" s="80"/>
    </row>
    <row r="170" spans="1:9" s="81" customFormat="1" x14ac:dyDescent="0.3">
      <c r="A170" s="82"/>
      <c r="B170" s="75"/>
      <c r="C170" s="73"/>
      <c r="D170" s="73"/>
      <c r="E170" s="74"/>
      <c r="F170" s="75"/>
      <c r="G170" s="75"/>
      <c r="H170" s="75"/>
      <c r="I170" s="80"/>
    </row>
    <row r="171" spans="1:9" s="81" customFormat="1" x14ac:dyDescent="0.3">
      <c r="A171" s="82"/>
      <c r="B171" s="75"/>
      <c r="C171" s="73"/>
      <c r="D171" s="73"/>
      <c r="E171" s="74"/>
      <c r="F171" s="75"/>
      <c r="G171" s="75"/>
      <c r="H171" s="75"/>
      <c r="I171" s="80"/>
    </row>
    <row r="172" spans="1:9" s="81" customFormat="1" x14ac:dyDescent="0.3">
      <c r="A172" s="82"/>
      <c r="B172" s="75"/>
      <c r="C172" s="73"/>
      <c r="D172" s="73"/>
      <c r="E172" s="74"/>
      <c r="F172" s="75"/>
      <c r="G172" s="75"/>
      <c r="H172" s="75"/>
      <c r="I172" s="80"/>
    </row>
    <row r="173" spans="1:9" s="81" customFormat="1" x14ac:dyDescent="0.3">
      <c r="A173" s="82"/>
      <c r="B173" s="75"/>
      <c r="C173" s="73"/>
      <c r="D173" s="73"/>
      <c r="E173" s="74"/>
      <c r="F173" s="75"/>
      <c r="G173" s="75"/>
      <c r="H173" s="75"/>
      <c r="I173" s="80"/>
    </row>
    <row r="174" spans="1:9" s="81" customFormat="1" x14ac:dyDescent="0.3">
      <c r="A174" s="82"/>
      <c r="B174" s="75"/>
      <c r="C174" s="73"/>
      <c r="D174" s="73"/>
      <c r="E174" s="74"/>
      <c r="F174" s="75"/>
      <c r="G174" s="75"/>
      <c r="H174" s="75"/>
      <c r="I174" s="80"/>
    </row>
    <row r="175" spans="1:9" s="81" customFormat="1" x14ac:dyDescent="0.3">
      <c r="A175" s="82"/>
      <c r="B175" s="75"/>
      <c r="C175" s="73"/>
      <c r="D175" s="73"/>
      <c r="E175" s="74"/>
      <c r="F175" s="75"/>
      <c r="G175" s="75"/>
      <c r="H175" s="75"/>
      <c r="I175" s="80"/>
    </row>
    <row r="176" spans="1:9" s="81" customFormat="1" x14ac:dyDescent="0.3">
      <c r="A176" s="82"/>
      <c r="B176" s="75"/>
      <c r="C176" s="73"/>
      <c r="D176" s="73"/>
      <c r="E176" s="74"/>
      <c r="F176" s="75"/>
      <c r="G176" s="75"/>
      <c r="H176" s="75"/>
      <c r="I176" s="80"/>
    </row>
    <row r="177" spans="1:10" s="81" customFormat="1" x14ac:dyDescent="0.3">
      <c r="A177" s="82"/>
      <c r="B177" s="75"/>
      <c r="C177" s="73"/>
      <c r="D177" s="73"/>
      <c r="E177" s="74"/>
      <c r="F177" s="75"/>
      <c r="G177" s="75"/>
      <c r="H177" s="75"/>
      <c r="I177" s="80"/>
    </row>
    <row r="178" spans="1:10" s="81" customFormat="1" x14ac:dyDescent="0.3">
      <c r="A178" s="82"/>
      <c r="B178" s="75"/>
      <c r="C178" s="73"/>
      <c r="D178" s="73"/>
      <c r="E178" s="74"/>
      <c r="F178" s="75"/>
      <c r="G178" s="75"/>
      <c r="H178" s="75"/>
      <c r="I178" s="80"/>
    </row>
    <row r="179" spans="1:10" s="81" customFormat="1" x14ac:dyDescent="0.3">
      <c r="A179" s="82"/>
      <c r="B179" s="75"/>
      <c r="C179" s="73"/>
      <c r="D179" s="73"/>
      <c r="E179" s="74"/>
      <c r="F179" s="75"/>
      <c r="G179" s="75"/>
      <c r="H179" s="75"/>
      <c r="I179" s="80"/>
    </row>
    <row r="180" spans="1:10" s="81" customFormat="1" x14ac:dyDescent="0.3">
      <c r="A180" s="82"/>
      <c r="B180" s="75"/>
      <c r="C180" s="73"/>
      <c r="D180" s="73"/>
      <c r="E180" s="74"/>
      <c r="F180" s="75"/>
      <c r="G180" s="75"/>
      <c r="H180" s="75"/>
      <c r="I180" s="80"/>
    </row>
    <row r="181" spans="1:10" s="81" customFormat="1" x14ac:dyDescent="0.3">
      <c r="A181" s="82"/>
      <c r="B181" s="75"/>
      <c r="C181" s="73"/>
      <c r="D181" s="73"/>
      <c r="E181" s="74"/>
      <c r="F181" s="75"/>
      <c r="G181" s="75"/>
      <c r="H181" s="75"/>
      <c r="I181" s="80"/>
    </row>
    <row r="182" spans="1:10" s="81" customFormat="1" x14ac:dyDescent="0.3">
      <c r="A182" s="82"/>
      <c r="B182" s="75"/>
      <c r="C182" s="73"/>
      <c r="D182" s="73"/>
      <c r="E182" s="74"/>
      <c r="F182" s="75"/>
      <c r="G182" s="75"/>
      <c r="H182" s="75"/>
      <c r="I182" s="80"/>
    </row>
    <row r="183" spans="1:10" s="81" customFormat="1" x14ac:dyDescent="0.3">
      <c r="A183" s="82"/>
      <c r="B183" s="75"/>
      <c r="C183" s="73"/>
      <c r="D183" s="73"/>
      <c r="E183" s="74"/>
      <c r="F183" s="75"/>
      <c r="G183" s="75"/>
      <c r="H183" s="75"/>
      <c r="I183" s="80"/>
    </row>
    <row r="184" spans="1:10" s="81" customFormat="1" x14ac:dyDescent="0.3">
      <c r="A184" s="82"/>
      <c r="B184" s="75"/>
      <c r="C184" s="73"/>
      <c r="D184" s="73"/>
      <c r="E184" s="74"/>
      <c r="F184" s="75"/>
      <c r="G184" s="75"/>
      <c r="H184" s="75"/>
      <c r="I184" s="80"/>
    </row>
    <row r="185" spans="1:10" s="81" customFormat="1" x14ac:dyDescent="0.3">
      <c r="A185" s="82"/>
      <c r="B185" s="75"/>
      <c r="C185" s="73"/>
      <c r="D185" s="73"/>
      <c r="E185" s="74"/>
      <c r="F185" s="75"/>
      <c r="G185" s="75"/>
      <c r="H185" s="75"/>
      <c r="I185" s="80"/>
    </row>
    <row r="186" spans="1:10" s="81" customFormat="1" x14ac:dyDescent="0.3">
      <c r="A186" s="82"/>
      <c r="B186" s="75"/>
      <c r="C186" s="73"/>
      <c r="D186" s="73"/>
      <c r="E186" s="74"/>
      <c r="F186" s="75"/>
      <c r="G186" s="75"/>
      <c r="H186" s="75"/>
      <c r="I186" s="80"/>
      <c r="J186" s="83" t="s">
        <v>29</v>
      </c>
    </row>
    <row r="187" spans="1:10" s="81" customFormat="1" x14ac:dyDescent="0.3">
      <c r="A187" s="82"/>
      <c r="B187" s="75"/>
      <c r="C187" s="73"/>
      <c r="D187" s="73"/>
      <c r="E187" s="74"/>
      <c r="F187" s="75"/>
      <c r="G187" s="75"/>
      <c r="H187" s="75"/>
      <c r="I187" s="80"/>
    </row>
    <row r="188" spans="1:10" s="81" customFormat="1" x14ac:dyDescent="0.3">
      <c r="A188" s="82"/>
      <c r="B188" s="75"/>
      <c r="C188" s="73"/>
      <c r="D188" s="73"/>
      <c r="E188" s="74"/>
      <c r="F188" s="75"/>
      <c r="G188" s="75"/>
      <c r="H188" s="75"/>
      <c r="I188" s="80"/>
      <c r="J188" s="83" t="s">
        <v>29</v>
      </c>
    </row>
    <row r="189" spans="1:10" s="81" customFormat="1" x14ac:dyDescent="0.3">
      <c r="A189" s="82"/>
      <c r="B189" s="75"/>
      <c r="C189" s="73"/>
      <c r="D189" s="73"/>
      <c r="E189" s="74"/>
      <c r="F189" s="75"/>
      <c r="G189" s="75"/>
      <c r="H189" s="75"/>
      <c r="I189" s="80"/>
      <c r="J189" s="83"/>
    </row>
    <row r="190" spans="1:10" s="81" customFormat="1" x14ac:dyDescent="0.3">
      <c r="A190" s="82"/>
      <c r="B190" s="75"/>
      <c r="C190" s="73"/>
      <c r="D190" s="73"/>
      <c r="E190" s="74"/>
      <c r="F190" s="75"/>
      <c r="G190" s="75"/>
      <c r="H190" s="75"/>
      <c r="I190" s="80"/>
      <c r="J190" s="83"/>
    </row>
    <row r="191" spans="1:10" s="81" customFormat="1" x14ac:dyDescent="0.3">
      <c r="A191" s="82"/>
      <c r="B191" s="75"/>
      <c r="C191" s="73"/>
      <c r="D191" s="73"/>
      <c r="E191" s="74"/>
      <c r="F191" s="75"/>
      <c r="G191" s="75"/>
      <c r="H191" s="75"/>
      <c r="I191" s="80"/>
      <c r="J191" s="83"/>
    </row>
    <row r="192" spans="1:10" s="81" customFormat="1" x14ac:dyDescent="0.3">
      <c r="A192" s="82"/>
      <c r="B192" s="75"/>
      <c r="C192" s="73"/>
      <c r="D192" s="73"/>
      <c r="E192" s="74"/>
      <c r="F192" s="75"/>
      <c r="G192" s="75"/>
      <c r="H192" s="75"/>
      <c r="I192" s="80"/>
      <c r="J192" s="83"/>
    </row>
    <row r="193" spans="1:10" s="81" customFormat="1" x14ac:dyDescent="0.3">
      <c r="A193" s="82"/>
      <c r="B193" s="75"/>
      <c r="C193" s="73"/>
      <c r="D193" s="73"/>
      <c r="E193" s="74"/>
      <c r="F193" s="75"/>
      <c r="G193" s="75"/>
      <c r="H193" s="75"/>
      <c r="I193" s="80"/>
      <c r="J193" s="83"/>
    </row>
    <row r="194" spans="1:10" s="81" customFormat="1" x14ac:dyDescent="0.3">
      <c r="A194" s="82"/>
      <c r="B194" s="75"/>
      <c r="C194" s="73"/>
      <c r="D194" s="73"/>
      <c r="E194" s="74"/>
      <c r="F194" s="75"/>
      <c r="G194" s="75"/>
      <c r="H194" s="75"/>
      <c r="I194" s="80"/>
      <c r="J194" s="83"/>
    </row>
    <row r="195" spans="1:10" s="81" customFormat="1" x14ac:dyDescent="0.3">
      <c r="A195" s="82"/>
      <c r="B195" s="75"/>
      <c r="C195" s="73"/>
      <c r="D195" s="73"/>
      <c r="E195" s="74"/>
      <c r="F195" s="75"/>
      <c r="G195" s="75"/>
      <c r="H195" s="75"/>
      <c r="I195" s="80"/>
      <c r="J195" s="83"/>
    </row>
    <row r="196" spans="1:10" s="81" customFormat="1" x14ac:dyDescent="0.3">
      <c r="A196" s="82"/>
      <c r="B196" s="75"/>
      <c r="C196" s="73"/>
      <c r="D196" s="73"/>
      <c r="E196" s="74"/>
      <c r="F196" s="75"/>
      <c r="G196" s="75"/>
      <c r="H196" s="75"/>
      <c r="I196" s="80"/>
      <c r="J196" s="83"/>
    </row>
    <row r="197" spans="1:10" s="81" customFormat="1" x14ac:dyDescent="0.3">
      <c r="A197" s="82"/>
      <c r="B197" s="75"/>
      <c r="C197" s="73"/>
      <c r="D197" s="73"/>
      <c r="E197" s="74"/>
      <c r="F197" s="75"/>
      <c r="G197" s="75"/>
      <c r="H197" s="75"/>
      <c r="I197" s="80"/>
      <c r="J197" s="83"/>
    </row>
    <row r="198" spans="1:10" s="81" customFormat="1" x14ac:dyDescent="0.3">
      <c r="A198" s="82"/>
      <c r="B198" s="75"/>
      <c r="C198" s="73"/>
      <c r="D198" s="73"/>
      <c r="E198" s="74"/>
      <c r="F198" s="75"/>
      <c r="G198" s="75"/>
      <c r="H198" s="75"/>
      <c r="I198" s="80"/>
      <c r="J198" s="83"/>
    </row>
    <row r="199" spans="1:10" s="81" customFormat="1" x14ac:dyDescent="0.3">
      <c r="A199" s="82"/>
      <c r="B199" s="75"/>
      <c r="C199" s="73"/>
      <c r="D199" s="73"/>
      <c r="E199" s="74"/>
      <c r="F199" s="75"/>
      <c r="G199" s="75"/>
      <c r="H199" s="75"/>
      <c r="I199" s="80"/>
      <c r="J199" s="83"/>
    </row>
    <row r="200" spans="1:10" s="81" customFormat="1" x14ac:dyDescent="0.3">
      <c r="A200" s="82"/>
      <c r="B200" s="75"/>
      <c r="C200" s="73"/>
      <c r="D200" s="73"/>
      <c r="E200" s="74"/>
      <c r="F200" s="75"/>
      <c r="G200" s="75"/>
      <c r="H200" s="75"/>
      <c r="I200" s="80"/>
      <c r="J200" s="83"/>
    </row>
    <row r="201" spans="1:10" s="81" customFormat="1" x14ac:dyDescent="0.3">
      <c r="A201" s="82"/>
      <c r="B201" s="75"/>
      <c r="C201" s="73"/>
      <c r="D201" s="73"/>
      <c r="E201" s="74"/>
      <c r="F201" s="75"/>
      <c r="G201" s="75"/>
      <c r="H201" s="75"/>
      <c r="I201" s="80"/>
      <c r="J201" s="83"/>
    </row>
    <row r="202" spans="1:10" s="81" customFormat="1" x14ac:dyDescent="0.3">
      <c r="A202" s="82"/>
      <c r="B202" s="75"/>
      <c r="C202" s="73"/>
      <c r="D202" s="73"/>
      <c r="E202" s="74"/>
      <c r="F202" s="75"/>
      <c r="G202" s="75"/>
      <c r="H202" s="75"/>
      <c r="I202" s="80"/>
      <c r="J202" s="83"/>
    </row>
    <row r="203" spans="1:10" s="81" customFormat="1" x14ac:dyDescent="0.3">
      <c r="A203" s="82"/>
      <c r="B203" s="75"/>
      <c r="C203" s="73"/>
      <c r="D203" s="73"/>
      <c r="E203" s="74"/>
      <c r="F203" s="75"/>
      <c r="G203" s="75"/>
      <c r="H203" s="75"/>
      <c r="I203" s="80"/>
      <c r="J203" s="83"/>
    </row>
    <row r="204" spans="1:10" s="81" customFormat="1" x14ac:dyDescent="0.3">
      <c r="A204" s="82"/>
      <c r="B204" s="75"/>
      <c r="C204" s="73"/>
      <c r="D204" s="73"/>
      <c r="E204" s="74"/>
      <c r="F204" s="75"/>
      <c r="G204" s="75"/>
      <c r="H204" s="75"/>
      <c r="I204" s="80"/>
      <c r="J204" s="83"/>
    </row>
    <row r="205" spans="1:10" s="81" customFormat="1" x14ac:dyDescent="0.3">
      <c r="A205" s="82"/>
      <c r="B205" s="75"/>
      <c r="C205" s="73"/>
      <c r="D205" s="73"/>
      <c r="E205" s="74"/>
      <c r="F205" s="75"/>
      <c r="G205" s="75"/>
      <c r="H205" s="75"/>
      <c r="I205" s="80"/>
      <c r="J205" s="83"/>
    </row>
    <row r="206" spans="1:10" s="81" customFormat="1" x14ac:dyDescent="0.3">
      <c r="A206" s="82"/>
      <c r="B206" s="75"/>
      <c r="C206" s="73"/>
      <c r="D206" s="73"/>
      <c r="E206" s="74"/>
      <c r="F206" s="75"/>
      <c r="G206" s="75"/>
      <c r="H206" s="75"/>
      <c r="I206" s="80"/>
      <c r="J206" s="83"/>
    </row>
    <row r="207" spans="1:10" s="81" customFormat="1" x14ac:dyDescent="0.3">
      <c r="A207" s="82"/>
      <c r="B207" s="75"/>
      <c r="C207" s="73"/>
      <c r="D207" s="73"/>
      <c r="E207" s="74"/>
      <c r="F207" s="75"/>
      <c r="G207" s="75"/>
      <c r="H207" s="75"/>
      <c r="I207" s="80"/>
      <c r="J207" s="83"/>
    </row>
    <row r="208" spans="1:10" s="81" customFormat="1" x14ac:dyDescent="0.3">
      <c r="A208" s="82"/>
      <c r="B208" s="75"/>
      <c r="C208" s="73"/>
      <c r="D208" s="73"/>
      <c r="E208" s="74"/>
      <c r="F208" s="75"/>
      <c r="G208" s="75"/>
      <c r="H208" s="75"/>
      <c r="I208" s="80"/>
      <c r="J208" s="83"/>
    </row>
    <row r="209" spans="1:10" s="81" customFormat="1" x14ac:dyDescent="0.3">
      <c r="A209" s="82"/>
      <c r="B209" s="75"/>
      <c r="C209" s="73"/>
      <c r="D209" s="73"/>
      <c r="E209" s="74"/>
      <c r="F209" s="75"/>
      <c r="G209" s="75"/>
      <c r="H209" s="75"/>
      <c r="I209" s="80"/>
      <c r="J209" s="83"/>
    </row>
    <row r="210" spans="1:10" s="81" customFormat="1" x14ac:dyDescent="0.3">
      <c r="A210" s="82"/>
      <c r="B210" s="75"/>
      <c r="C210" s="73"/>
      <c r="D210" s="73"/>
      <c r="E210" s="74"/>
      <c r="F210" s="75"/>
      <c r="G210" s="75"/>
      <c r="H210" s="75"/>
      <c r="I210" s="80"/>
      <c r="J210" s="83"/>
    </row>
    <row r="211" spans="1:10" s="81" customFormat="1" x14ac:dyDescent="0.3">
      <c r="A211" s="82"/>
      <c r="B211" s="75"/>
      <c r="C211" s="73"/>
      <c r="D211" s="73"/>
      <c r="E211" s="74"/>
      <c r="F211" s="75"/>
      <c r="G211" s="75"/>
      <c r="H211" s="75"/>
      <c r="I211" s="80"/>
      <c r="J211" s="83"/>
    </row>
    <row r="212" spans="1:10" s="81" customFormat="1" x14ac:dyDescent="0.3">
      <c r="A212" s="82"/>
      <c r="B212" s="75"/>
      <c r="C212" s="73"/>
      <c r="D212" s="73"/>
      <c r="E212" s="74"/>
      <c r="F212" s="75"/>
      <c r="G212" s="75"/>
      <c r="H212" s="75"/>
      <c r="I212" s="80"/>
      <c r="J212" s="83"/>
    </row>
    <row r="213" spans="1:10" s="81" customFormat="1" x14ac:dyDescent="0.3">
      <c r="A213" s="82"/>
      <c r="B213" s="75"/>
      <c r="C213" s="73"/>
      <c r="D213" s="73"/>
      <c r="E213" s="74"/>
      <c r="F213" s="75"/>
      <c r="G213" s="75"/>
      <c r="H213" s="75"/>
      <c r="I213" s="80"/>
      <c r="J213" s="83"/>
    </row>
    <row r="214" spans="1:10" s="81" customFormat="1" x14ac:dyDescent="0.3">
      <c r="A214" s="82"/>
      <c r="B214" s="75"/>
      <c r="C214" s="73"/>
      <c r="D214" s="73"/>
      <c r="E214" s="74"/>
      <c r="F214" s="75"/>
      <c r="G214" s="75"/>
      <c r="H214" s="75"/>
      <c r="I214" s="80"/>
      <c r="J214" s="83"/>
    </row>
    <row r="215" spans="1:10" s="81" customFormat="1" x14ac:dyDescent="0.3">
      <c r="A215" s="82"/>
      <c r="B215" s="75"/>
      <c r="C215" s="73"/>
      <c r="D215" s="73"/>
      <c r="E215" s="74"/>
      <c r="F215" s="75"/>
      <c r="G215" s="75"/>
      <c r="H215" s="75"/>
      <c r="I215" s="80"/>
      <c r="J215" s="83"/>
    </row>
    <row r="216" spans="1:10" s="81" customFormat="1" x14ac:dyDescent="0.3">
      <c r="A216" s="82"/>
      <c r="B216" s="75"/>
      <c r="C216" s="73"/>
      <c r="D216" s="73"/>
      <c r="E216" s="74"/>
      <c r="F216" s="75"/>
      <c r="G216" s="75"/>
      <c r="H216" s="75"/>
      <c r="I216" s="80"/>
      <c r="J216" s="83"/>
    </row>
    <row r="217" spans="1:10" s="81" customFormat="1" x14ac:dyDescent="0.3">
      <c r="A217" s="82"/>
      <c r="B217" s="75"/>
      <c r="C217" s="73"/>
      <c r="D217" s="73"/>
      <c r="E217" s="74"/>
      <c r="F217" s="75"/>
      <c r="G217" s="75"/>
      <c r="H217" s="75"/>
      <c r="I217" s="80"/>
      <c r="J217" s="83"/>
    </row>
    <row r="218" spans="1:10" s="81" customFormat="1" x14ac:dyDescent="0.3">
      <c r="A218" s="82"/>
      <c r="B218" s="75"/>
      <c r="C218" s="73"/>
      <c r="D218" s="73"/>
      <c r="E218" s="74"/>
      <c r="F218" s="75"/>
      <c r="G218" s="75"/>
      <c r="H218" s="75"/>
      <c r="I218" s="80"/>
      <c r="J218" s="83"/>
    </row>
    <row r="219" spans="1:10" s="81" customFormat="1" x14ac:dyDescent="0.3">
      <c r="A219" s="82"/>
      <c r="B219" s="75"/>
      <c r="C219" s="73"/>
      <c r="D219" s="73"/>
      <c r="E219" s="74"/>
      <c r="F219" s="75"/>
      <c r="G219" s="75"/>
      <c r="H219" s="75"/>
      <c r="I219" s="80"/>
      <c r="J219" s="83"/>
    </row>
    <row r="220" spans="1:10" s="81" customFormat="1" x14ac:dyDescent="0.3">
      <c r="A220" s="82"/>
      <c r="B220" s="75"/>
      <c r="C220" s="73"/>
      <c r="D220" s="73"/>
      <c r="E220" s="74"/>
      <c r="F220" s="75"/>
      <c r="G220" s="75"/>
      <c r="H220" s="75"/>
      <c r="I220" s="80"/>
      <c r="J220" s="83"/>
    </row>
    <row r="221" spans="1:10" s="81" customFormat="1" x14ac:dyDescent="0.3">
      <c r="A221" s="82"/>
      <c r="B221" s="75"/>
      <c r="C221" s="73"/>
      <c r="D221" s="73"/>
      <c r="E221" s="74"/>
      <c r="F221" s="75"/>
      <c r="G221" s="75"/>
      <c r="H221" s="75"/>
      <c r="I221" s="80"/>
      <c r="J221" s="83"/>
    </row>
    <row r="222" spans="1:10" s="81" customFormat="1" x14ac:dyDescent="0.3">
      <c r="A222" s="82"/>
      <c r="B222" s="75"/>
      <c r="C222" s="73"/>
      <c r="D222" s="73"/>
      <c r="E222" s="74"/>
      <c r="F222" s="75"/>
      <c r="G222" s="75"/>
      <c r="H222" s="75"/>
      <c r="I222" s="80"/>
      <c r="J222" s="83"/>
    </row>
    <row r="223" spans="1:10" s="81" customFormat="1" x14ac:dyDescent="0.3">
      <c r="A223" s="82"/>
      <c r="B223" s="75"/>
      <c r="C223" s="73"/>
      <c r="D223" s="73"/>
      <c r="E223" s="74"/>
      <c r="F223" s="75"/>
      <c r="G223" s="75"/>
      <c r="H223" s="75"/>
      <c r="I223" s="80"/>
      <c r="J223" s="83"/>
    </row>
    <row r="224" spans="1:10" s="81" customFormat="1" x14ac:dyDescent="0.3">
      <c r="A224" s="82"/>
      <c r="B224" s="75"/>
      <c r="C224" s="73"/>
      <c r="D224" s="73"/>
      <c r="E224" s="74"/>
      <c r="F224" s="75"/>
      <c r="G224" s="75"/>
      <c r="H224" s="75"/>
      <c r="I224" s="80"/>
      <c r="J224" s="83"/>
    </row>
    <row r="225" spans="1:10" s="81" customFormat="1" x14ac:dyDescent="0.3">
      <c r="A225" s="82"/>
      <c r="B225" s="75"/>
      <c r="C225" s="73"/>
      <c r="D225" s="73"/>
      <c r="E225" s="74"/>
      <c r="F225" s="75"/>
      <c r="G225" s="75"/>
      <c r="H225" s="75"/>
      <c r="I225" s="80"/>
      <c r="J225" s="83"/>
    </row>
    <row r="226" spans="1:10" s="81" customFormat="1" x14ac:dyDescent="0.3">
      <c r="A226" s="82"/>
      <c r="B226" s="75"/>
      <c r="C226" s="73"/>
      <c r="D226" s="73"/>
      <c r="E226" s="74"/>
      <c r="F226" s="75"/>
      <c r="G226" s="75"/>
      <c r="H226" s="75"/>
      <c r="I226" s="80"/>
      <c r="J226" s="83"/>
    </row>
    <row r="227" spans="1:10" s="81" customFormat="1" x14ac:dyDescent="0.3">
      <c r="A227" s="82"/>
      <c r="B227" s="75"/>
      <c r="C227" s="73"/>
      <c r="D227" s="73"/>
      <c r="E227" s="74"/>
      <c r="F227" s="75"/>
      <c r="G227" s="75"/>
      <c r="H227" s="75"/>
      <c r="I227" s="80"/>
      <c r="J227" s="83"/>
    </row>
    <row r="228" spans="1:10" s="81" customFormat="1" x14ac:dyDescent="0.3">
      <c r="A228" s="82"/>
      <c r="B228" s="75"/>
      <c r="C228" s="73"/>
      <c r="D228" s="73"/>
      <c r="E228" s="74"/>
      <c r="F228" s="75"/>
      <c r="G228" s="75"/>
      <c r="H228" s="75"/>
      <c r="I228" s="80"/>
      <c r="J228" s="83"/>
    </row>
    <row r="229" spans="1:10" s="81" customFormat="1" x14ac:dyDescent="0.3">
      <c r="A229" s="82"/>
      <c r="B229" s="75"/>
      <c r="C229" s="73"/>
      <c r="D229" s="73"/>
      <c r="E229" s="74"/>
      <c r="F229" s="75"/>
      <c r="G229" s="75"/>
      <c r="H229" s="75"/>
      <c r="I229" s="80"/>
      <c r="J229" s="83"/>
    </row>
    <row r="230" spans="1:10" s="81" customFormat="1" x14ac:dyDescent="0.3">
      <c r="A230" s="82"/>
      <c r="B230" s="75"/>
      <c r="C230" s="73"/>
      <c r="D230" s="73"/>
      <c r="E230" s="74"/>
      <c r="F230" s="75"/>
      <c r="G230" s="75"/>
      <c r="H230" s="75"/>
      <c r="I230" s="80"/>
      <c r="J230" s="83"/>
    </row>
    <row r="231" spans="1:10" s="81" customFormat="1" x14ac:dyDescent="0.3">
      <c r="A231" s="82"/>
      <c r="B231" s="75"/>
      <c r="C231" s="73"/>
      <c r="D231" s="73"/>
      <c r="E231" s="74"/>
      <c r="F231" s="75"/>
      <c r="G231" s="75"/>
      <c r="H231" s="75"/>
      <c r="I231" s="80"/>
    </row>
    <row r="232" spans="1:10" s="81" customFormat="1" x14ac:dyDescent="0.3">
      <c r="A232" s="82"/>
      <c r="B232" s="75"/>
      <c r="C232" s="73"/>
      <c r="D232" s="73"/>
      <c r="E232" s="74"/>
      <c r="F232" s="75"/>
      <c r="G232" s="75"/>
      <c r="H232" s="75"/>
      <c r="I232" s="80"/>
      <c r="J232" s="83" t="s">
        <v>29</v>
      </c>
    </row>
    <row r="233" spans="1:10" s="81" customFormat="1" x14ac:dyDescent="0.3">
      <c r="A233" s="82"/>
      <c r="B233" s="75"/>
      <c r="C233" s="73"/>
      <c r="D233" s="73"/>
      <c r="E233" s="74"/>
      <c r="F233" s="75"/>
      <c r="G233" s="75"/>
      <c r="H233" s="75"/>
      <c r="I233" s="80"/>
    </row>
    <row r="234" spans="1:10" s="81" customFormat="1" x14ac:dyDescent="0.3">
      <c r="A234" s="82"/>
      <c r="B234" s="75"/>
      <c r="C234" s="73"/>
      <c r="D234" s="73"/>
      <c r="E234" s="74"/>
      <c r="F234" s="75"/>
      <c r="G234" s="75"/>
      <c r="H234" s="75"/>
      <c r="I234" s="80"/>
      <c r="J234" s="83" t="s">
        <v>29</v>
      </c>
    </row>
    <row r="235" spans="1:10" s="81" customFormat="1" x14ac:dyDescent="0.3">
      <c r="A235" s="82"/>
      <c r="B235" s="75"/>
      <c r="C235" s="73"/>
      <c r="D235" s="73"/>
      <c r="E235" s="74"/>
      <c r="F235" s="75"/>
      <c r="G235" s="75"/>
      <c r="H235" s="75"/>
      <c r="I235" s="80"/>
    </row>
    <row r="236" spans="1:10" s="81" customFormat="1" x14ac:dyDescent="0.3">
      <c r="A236" s="82"/>
      <c r="B236" s="75"/>
      <c r="C236" s="73"/>
      <c r="D236" s="73"/>
      <c r="E236" s="74"/>
      <c r="F236" s="75"/>
      <c r="G236" s="75"/>
      <c r="H236" s="75"/>
      <c r="I236" s="80"/>
      <c r="J236" s="83" t="s">
        <v>29</v>
      </c>
    </row>
    <row r="237" spans="1:10" s="81" customFormat="1" x14ac:dyDescent="0.3">
      <c r="A237" s="82"/>
      <c r="B237" s="75"/>
      <c r="C237" s="73"/>
      <c r="D237" s="73"/>
      <c r="E237" s="74"/>
      <c r="F237" s="75"/>
      <c r="G237" s="75"/>
      <c r="H237" s="75"/>
      <c r="I237" s="80"/>
      <c r="J237" s="83"/>
    </row>
    <row r="238" spans="1:10" s="81" customFormat="1" x14ac:dyDescent="0.3">
      <c r="A238" s="82"/>
      <c r="B238" s="75"/>
      <c r="C238" s="73"/>
      <c r="D238" s="73"/>
      <c r="E238" s="74"/>
      <c r="F238" s="75"/>
      <c r="G238" s="75"/>
      <c r="H238" s="75"/>
      <c r="I238" s="80"/>
      <c r="J238" s="83"/>
    </row>
    <row r="239" spans="1:10" s="81" customFormat="1" x14ac:dyDescent="0.3">
      <c r="A239" s="82"/>
      <c r="B239" s="75"/>
      <c r="C239" s="73"/>
      <c r="D239" s="73"/>
      <c r="E239" s="74"/>
      <c r="F239" s="75"/>
      <c r="G239" s="75"/>
      <c r="H239" s="75"/>
      <c r="I239" s="80"/>
      <c r="J239" s="83"/>
    </row>
    <row r="240" spans="1:10" s="81" customFormat="1" x14ac:dyDescent="0.3">
      <c r="A240" s="82"/>
      <c r="B240" s="75"/>
      <c r="C240" s="73"/>
      <c r="D240" s="73"/>
      <c r="E240" s="74"/>
      <c r="F240" s="75"/>
      <c r="G240" s="75"/>
      <c r="H240" s="75"/>
      <c r="I240" s="80"/>
      <c r="J240" s="83"/>
    </row>
    <row r="241" spans="1:10" s="81" customFormat="1" x14ac:dyDescent="0.3">
      <c r="A241" s="82"/>
      <c r="B241" s="75"/>
      <c r="C241" s="73"/>
      <c r="D241" s="73"/>
      <c r="E241" s="74"/>
      <c r="F241" s="75"/>
      <c r="G241" s="75"/>
      <c r="H241" s="75"/>
      <c r="I241" s="80"/>
      <c r="J241" s="83"/>
    </row>
    <row r="242" spans="1:10" s="81" customFormat="1" x14ac:dyDescent="0.3">
      <c r="A242" s="82"/>
      <c r="B242" s="75"/>
      <c r="C242" s="73"/>
      <c r="D242" s="73"/>
      <c r="E242" s="74"/>
      <c r="F242" s="75"/>
      <c r="G242" s="75"/>
      <c r="H242" s="75"/>
      <c r="I242" s="80"/>
      <c r="J242" s="83"/>
    </row>
    <row r="243" spans="1:10" s="81" customFormat="1" x14ac:dyDescent="0.3">
      <c r="A243" s="82"/>
      <c r="B243" s="75"/>
      <c r="C243" s="73"/>
      <c r="D243" s="73"/>
      <c r="E243" s="74"/>
      <c r="F243" s="75"/>
      <c r="G243" s="75"/>
      <c r="H243" s="75"/>
      <c r="I243" s="80"/>
      <c r="J243" s="83"/>
    </row>
    <row r="244" spans="1:10" s="81" customFormat="1" x14ac:dyDescent="0.3">
      <c r="A244" s="82"/>
      <c r="B244" s="75"/>
      <c r="C244" s="73"/>
      <c r="D244" s="73"/>
      <c r="E244" s="74"/>
      <c r="F244" s="75"/>
      <c r="G244" s="75"/>
      <c r="H244" s="75"/>
      <c r="I244" s="80"/>
      <c r="J244" s="83"/>
    </row>
    <row r="245" spans="1:10" s="81" customFormat="1" x14ac:dyDescent="0.3">
      <c r="A245" s="82"/>
      <c r="B245" s="75"/>
      <c r="C245" s="73"/>
      <c r="D245" s="73"/>
      <c r="E245" s="74"/>
      <c r="F245" s="75"/>
      <c r="G245" s="75"/>
      <c r="H245" s="75"/>
      <c r="I245" s="80"/>
      <c r="J245" s="83"/>
    </row>
    <row r="246" spans="1:10" s="81" customFormat="1" x14ac:dyDescent="0.3">
      <c r="A246" s="82"/>
      <c r="B246" s="75"/>
      <c r="C246" s="73"/>
      <c r="D246" s="73"/>
      <c r="E246" s="74"/>
      <c r="F246" s="75"/>
      <c r="G246" s="75"/>
      <c r="H246" s="75"/>
      <c r="I246" s="80"/>
      <c r="J246" s="83"/>
    </row>
    <row r="247" spans="1:10" s="81" customFormat="1" x14ac:dyDescent="0.3">
      <c r="A247" s="82"/>
      <c r="B247" s="75"/>
      <c r="C247" s="73"/>
      <c r="D247" s="73"/>
      <c r="E247" s="74"/>
      <c r="F247" s="75"/>
      <c r="G247" s="75"/>
      <c r="H247" s="75"/>
      <c r="I247" s="80"/>
      <c r="J247" s="83"/>
    </row>
    <row r="248" spans="1:10" s="81" customFormat="1" x14ac:dyDescent="0.3">
      <c r="A248" s="82"/>
      <c r="B248" s="75"/>
      <c r="C248" s="73"/>
      <c r="D248" s="73"/>
      <c r="E248" s="74"/>
      <c r="F248" s="75"/>
      <c r="G248" s="75"/>
      <c r="H248" s="75"/>
      <c r="I248" s="80"/>
      <c r="J248" s="83"/>
    </row>
    <row r="249" spans="1:10" s="81" customFormat="1" x14ac:dyDescent="0.3">
      <c r="A249" s="82"/>
      <c r="B249" s="75"/>
      <c r="C249" s="73"/>
      <c r="D249" s="73"/>
      <c r="E249" s="74"/>
      <c r="F249" s="75"/>
      <c r="G249" s="75"/>
      <c r="H249" s="75"/>
      <c r="I249" s="80"/>
      <c r="J249" s="83"/>
    </row>
    <row r="250" spans="1:10" s="81" customFormat="1" x14ac:dyDescent="0.3">
      <c r="A250" s="82"/>
      <c r="B250" s="75"/>
      <c r="C250" s="73"/>
      <c r="D250" s="73"/>
      <c r="E250" s="74"/>
      <c r="F250" s="75"/>
      <c r="G250" s="75"/>
      <c r="H250" s="75"/>
      <c r="I250" s="80"/>
      <c r="J250" s="83"/>
    </row>
    <row r="251" spans="1:10" s="81" customFormat="1" x14ac:dyDescent="0.3">
      <c r="A251" s="82"/>
      <c r="B251" s="75"/>
      <c r="C251" s="73"/>
      <c r="D251" s="73"/>
      <c r="E251" s="74"/>
      <c r="F251" s="75"/>
      <c r="G251" s="75"/>
      <c r="H251" s="75"/>
      <c r="I251" s="80"/>
      <c r="J251" s="83"/>
    </row>
    <row r="252" spans="1:10" s="81" customFormat="1" x14ac:dyDescent="0.3">
      <c r="A252" s="82"/>
      <c r="B252" s="75"/>
      <c r="C252" s="73"/>
      <c r="D252" s="73"/>
      <c r="E252" s="74"/>
      <c r="F252" s="75"/>
      <c r="G252" s="75"/>
      <c r="H252" s="75"/>
      <c r="I252" s="80"/>
      <c r="J252" s="83"/>
    </row>
    <row r="253" spans="1:10" s="81" customFormat="1" x14ac:dyDescent="0.3">
      <c r="A253" s="82"/>
      <c r="B253" s="75"/>
      <c r="C253" s="73"/>
      <c r="D253" s="73"/>
      <c r="E253" s="74"/>
      <c r="F253" s="75"/>
      <c r="G253" s="75"/>
      <c r="H253" s="75"/>
      <c r="I253" s="80"/>
      <c r="J253" s="83"/>
    </row>
    <row r="254" spans="1:10" s="81" customFormat="1" x14ac:dyDescent="0.3">
      <c r="A254" s="82"/>
      <c r="B254" s="75"/>
      <c r="C254" s="73"/>
      <c r="D254" s="73"/>
      <c r="E254" s="74"/>
      <c r="F254" s="75"/>
      <c r="G254" s="75"/>
      <c r="H254" s="75"/>
      <c r="I254" s="80"/>
      <c r="J254" s="83"/>
    </row>
    <row r="255" spans="1:10" s="81" customFormat="1" x14ac:dyDescent="0.3">
      <c r="A255" s="82"/>
      <c r="B255" s="75"/>
      <c r="C255" s="73"/>
      <c r="D255" s="73"/>
      <c r="E255" s="74"/>
      <c r="F255" s="75"/>
      <c r="G255" s="75"/>
      <c r="H255" s="75"/>
      <c r="I255" s="80"/>
      <c r="J255" s="83"/>
    </row>
    <row r="256" spans="1:10" s="81" customFormat="1" x14ac:dyDescent="0.3">
      <c r="A256" s="82"/>
      <c r="B256" s="75"/>
      <c r="C256" s="73"/>
      <c r="D256" s="73"/>
      <c r="E256" s="74"/>
      <c r="F256" s="75"/>
      <c r="G256" s="75"/>
      <c r="H256" s="75"/>
      <c r="I256" s="80"/>
      <c r="J256" s="83"/>
    </row>
    <row r="257" spans="1:10" s="81" customFormat="1" x14ac:dyDescent="0.3">
      <c r="A257" s="82"/>
      <c r="B257" s="75"/>
      <c r="C257" s="73"/>
      <c r="D257" s="73"/>
      <c r="E257" s="74"/>
      <c r="F257" s="75"/>
      <c r="G257" s="75"/>
      <c r="H257" s="75"/>
      <c r="I257" s="80"/>
      <c r="J257" s="83"/>
    </row>
    <row r="258" spans="1:10" s="81" customFormat="1" x14ac:dyDescent="0.3">
      <c r="A258" s="82"/>
      <c r="B258" s="75"/>
      <c r="C258" s="73"/>
      <c r="D258" s="73"/>
      <c r="E258" s="74"/>
      <c r="F258" s="75"/>
      <c r="G258" s="75"/>
      <c r="H258" s="75"/>
      <c r="I258" s="80"/>
      <c r="J258" s="83"/>
    </row>
    <row r="259" spans="1:10" s="81" customFormat="1" x14ac:dyDescent="0.3">
      <c r="A259" s="82"/>
      <c r="B259" s="75"/>
      <c r="C259" s="73"/>
      <c r="D259" s="73"/>
      <c r="E259" s="74"/>
      <c r="F259" s="75"/>
      <c r="G259" s="75"/>
      <c r="H259" s="75"/>
      <c r="I259" s="80"/>
      <c r="J259" s="83"/>
    </row>
    <row r="260" spans="1:10" s="81" customFormat="1" x14ac:dyDescent="0.3">
      <c r="A260" s="82"/>
      <c r="B260" s="75"/>
      <c r="C260" s="73"/>
      <c r="D260" s="73"/>
      <c r="E260" s="74"/>
      <c r="F260" s="75"/>
      <c r="G260" s="129"/>
      <c r="H260" s="75"/>
      <c r="I260" s="80"/>
      <c r="J260" s="83"/>
    </row>
    <row r="261" spans="1:10" s="81" customFormat="1" x14ac:dyDescent="0.3">
      <c r="A261" s="82"/>
      <c r="B261" s="75"/>
      <c r="C261" s="73"/>
      <c r="D261" s="73"/>
      <c r="E261" s="74"/>
      <c r="F261" s="75"/>
      <c r="G261" s="129"/>
      <c r="H261" s="75"/>
      <c r="I261" s="80"/>
      <c r="J261" s="83"/>
    </row>
    <row r="262" spans="1:10" s="81" customFormat="1" x14ac:dyDescent="0.3">
      <c r="A262" s="82"/>
      <c r="B262" s="75"/>
      <c r="C262" s="73"/>
      <c r="D262" s="73"/>
      <c r="E262" s="74"/>
      <c r="F262" s="75"/>
      <c r="G262" s="129"/>
      <c r="H262" s="75"/>
      <c r="I262" s="80"/>
      <c r="J262" s="83"/>
    </row>
    <row r="263" spans="1:10" s="81" customFormat="1" x14ac:dyDescent="0.3">
      <c r="A263" s="82"/>
      <c r="B263" s="75"/>
      <c r="C263" s="73"/>
      <c r="D263" s="73"/>
      <c r="E263" s="74"/>
      <c r="F263" s="75"/>
      <c r="G263" s="129"/>
      <c r="H263" s="75"/>
      <c r="I263" s="80"/>
      <c r="J263" s="83"/>
    </row>
    <row r="264" spans="1:10" s="81" customFormat="1" x14ac:dyDescent="0.3">
      <c r="A264" s="82"/>
      <c r="B264" s="75"/>
      <c r="C264" s="73"/>
      <c r="D264" s="73"/>
      <c r="E264" s="74"/>
      <c r="F264" s="75"/>
      <c r="G264" s="129"/>
      <c r="H264" s="75"/>
      <c r="I264" s="80"/>
      <c r="J264" s="83"/>
    </row>
    <row r="265" spans="1:10" s="81" customFormat="1" x14ac:dyDescent="0.3">
      <c r="A265" s="82"/>
      <c r="B265" s="75"/>
      <c r="C265" s="73"/>
      <c r="D265" s="73"/>
      <c r="E265" s="74"/>
      <c r="F265" s="75"/>
      <c r="G265" s="129"/>
      <c r="H265" s="75"/>
      <c r="I265" s="80"/>
      <c r="J265" s="83"/>
    </row>
    <row r="266" spans="1:10" s="81" customFormat="1" x14ac:dyDescent="0.3">
      <c r="A266" s="82"/>
      <c r="B266" s="75"/>
      <c r="C266" s="73"/>
      <c r="D266" s="73"/>
      <c r="E266" s="74"/>
      <c r="F266" s="75"/>
      <c r="G266" s="129"/>
      <c r="H266" s="75"/>
      <c r="I266" s="80"/>
      <c r="J266" s="83"/>
    </row>
    <row r="267" spans="1:10" s="81" customFormat="1" x14ac:dyDescent="0.3">
      <c r="A267" s="82"/>
      <c r="B267" s="75"/>
      <c r="C267" s="73"/>
      <c r="D267" s="73"/>
      <c r="E267" s="74"/>
      <c r="F267" s="75"/>
      <c r="G267" s="129"/>
      <c r="H267" s="75"/>
      <c r="I267" s="80"/>
      <c r="J267" s="83"/>
    </row>
    <row r="268" spans="1:10" s="81" customFormat="1" x14ac:dyDescent="0.3">
      <c r="A268" s="82"/>
      <c r="B268" s="75"/>
      <c r="C268" s="73"/>
      <c r="D268" s="73"/>
      <c r="E268" s="74"/>
      <c r="F268" s="75"/>
      <c r="G268" s="129"/>
      <c r="H268" s="75"/>
      <c r="I268" s="80"/>
      <c r="J268" s="83"/>
    </row>
    <row r="269" spans="1:10" s="81" customFormat="1" x14ac:dyDescent="0.3">
      <c r="A269" s="82"/>
      <c r="B269" s="75"/>
      <c r="C269" s="73"/>
      <c r="D269" s="73"/>
      <c r="E269" s="74"/>
      <c r="F269" s="75"/>
      <c r="G269" s="129"/>
      <c r="H269" s="75"/>
      <c r="I269" s="80"/>
      <c r="J269" s="83"/>
    </row>
    <row r="270" spans="1:10" s="81" customFormat="1" x14ac:dyDescent="0.3">
      <c r="A270" s="82"/>
      <c r="B270" s="75"/>
      <c r="C270" s="73"/>
      <c r="D270" s="73"/>
      <c r="E270" s="74"/>
      <c r="F270" s="75"/>
      <c r="G270" s="129"/>
      <c r="H270" s="75"/>
      <c r="I270" s="80"/>
      <c r="J270" s="83"/>
    </row>
    <row r="271" spans="1:10" s="81" customFormat="1" x14ac:dyDescent="0.3">
      <c r="A271" s="82"/>
      <c r="B271" s="75"/>
      <c r="C271" s="73"/>
      <c r="D271" s="73"/>
      <c r="E271" s="74"/>
      <c r="F271" s="75"/>
      <c r="G271" s="129"/>
      <c r="H271" s="75"/>
      <c r="I271" s="80"/>
      <c r="J271" s="83"/>
    </row>
    <row r="272" spans="1:10" s="81" customFormat="1" x14ac:dyDescent="0.3">
      <c r="A272" s="82"/>
      <c r="B272" s="75"/>
      <c r="C272" s="73"/>
      <c r="D272" s="73"/>
      <c r="E272" s="74"/>
      <c r="F272" s="75"/>
      <c r="G272" s="129"/>
      <c r="H272" s="75"/>
      <c r="I272" s="80"/>
      <c r="J272" s="83"/>
    </row>
    <row r="273" spans="1:10" s="81" customFormat="1" x14ac:dyDescent="0.3">
      <c r="A273" s="82"/>
      <c r="B273" s="75"/>
      <c r="C273" s="73"/>
      <c r="D273" s="73"/>
      <c r="E273" s="74"/>
      <c r="F273" s="75"/>
      <c r="G273" s="129"/>
      <c r="H273" s="75"/>
      <c r="I273" s="80"/>
      <c r="J273" s="83"/>
    </row>
    <row r="274" spans="1:10" s="81" customFormat="1" x14ac:dyDescent="0.3">
      <c r="A274" s="82"/>
      <c r="B274" s="75"/>
      <c r="C274" s="73"/>
      <c r="D274" s="73"/>
      <c r="E274" s="74"/>
      <c r="F274" s="75"/>
      <c r="G274" s="129"/>
      <c r="H274" s="75"/>
      <c r="I274" s="80"/>
      <c r="J274" s="83"/>
    </row>
    <row r="275" spans="1:10" s="81" customFormat="1" x14ac:dyDescent="0.3">
      <c r="A275" s="82"/>
      <c r="B275" s="75"/>
      <c r="C275" s="73"/>
      <c r="D275" s="73"/>
      <c r="E275" s="74"/>
      <c r="F275" s="75"/>
      <c r="G275" s="129"/>
      <c r="H275" s="75"/>
      <c r="I275" s="80"/>
      <c r="J275" s="83"/>
    </row>
    <row r="276" spans="1:10" s="81" customFormat="1" x14ac:dyDescent="0.3">
      <c r="A276" s="82"/>
      <c r="B276" s="75"/>
      <c r="C276" s="73"/>
      <c r="D276" s="73"/>
      <c r="E276" s="74"/>
      <c r="F276" s="75"/>
      <c r="G276" s="129"/>
      <c r="H276" s="75"/>
      <c r="I276" s="80"/>
      <c r="J276" s="83"/>
    </row>
    <row r="277" spans="1:10" s="81" customFormat="1" x14ac:dyDescent="0.3">
      <c r="A277" s="82"/>
      <c r="B277" s="75"/>
      <c r="C277" s="73"/>
      <c r="D277" s="73"/>
      <c r="E277" s="74"/>
      <c r="F277" s="75"/>
      <c r="G277" s="129"/>
      <c r="H277" s="75"/>
      <c r="I277" s="80"/>
      <c r="J277" s="83"/>
    </row>
    <row r="278" spans="1:10" s="81" customFormat="1" x14ac:dyDescent="0.3">
      <c r="A278" s="82"/>
      <c r="B278" s="75"/>
      <c r="C278" s="73"/>
      <c r="D278" s="73"/>
      <c r="E278" s="74"/>
      <c r="F278" s="75"/>
      <c r="G278" s="129"/>
      <c r="H278" s="75"/>
      <c r="I278" s="80"/>
      <c r="J278" s="83"/>
    </row>
    <row r="279" spans="1:10" s="81" customFormat="1" x14ac:dyDescent="0.3">
      <c r="A279" s="82"/>
      <c r="B279" s="75"/>
      <c r="C279" s="73"/>
      <c r="D279" s="73"/>
      <c r="E279" s="74"/>
      <c r="F279" s="75"/>
      <c r="G279" s="129"/>
      <c r="H279" s="75"/>
      <c r="I279" s="80"/>
      <c r="J279" s="83"/>
    </row>
    <row r="280" spans="1:10" s="81" customFormat="1" x14ac:dyDescent="0.3">
      <c r="A280" s="82"/>
      <c r="B280" s="75"/>
      <c r="C280" s="73"/>
      <c r="D280" s="73"/>
      <c r="E280" s="74"/>
      <c r="F280" s="75"/>
      <c r="G280" s="129"/>
      <c r="H280" s="75"/>
      <c r="I280" s="80"/>
      <c r="J280" s="83"/>
    </row>
    <row r="281" spans="1:10" s="81" customFormat="1" x14ac:dyDescent="0.3">
      <c r="A281" s="82"/>
      <c r="B281" s="75"/>
      <c r="C281" s="73"/>
      <c r="D281" s="73"/>
      <c r="E281" s="74"/>
      <c r="F281" s="75"/>
      <c r="G281" s="129"/>
      <c r="H281" s="75"/>
      <c r="I281" s="80"/>
      <c r="J281" s="83"/>
    </row>
    <row r="282" spans="1:10" s="81" customFormat="1" x14ac:dyDescent="0.3">
      <c r="A282" s="82"/>
      <c r="B282" s="75"/>
      <c r="C282" s="73"/>
      <c r="D282" s="73"/>
      <c r="E282" s="74"/>
      <c r="F282" s="75"/>
      <c r="G282" s="129"/>
      <c r="H282" s="75"/>
      <c r="I282" s="80"/>
      <c r="J282" s="83"/>
    </row>
    <row r="283" spans="1:10" s="81" customFormat="1" x14ac:dyDescent="0.3">
      <c r="A283" s="82"/>
      <c r="B283" s="75"/>
      <c r="C283" s="73"/>
      <c r="D283" s="73"/>
      <c r="E283" s="74"/>
      <c r="F283" s="75"/>
      <c r="G283" s="129"/>
      <c r="H283" s="75"/>
      <c r="I283" s="80"/>
      <c r="J283" s="83"/>
    </row>
    <row r="284" spans="1:10" s="81" customFormat="1" x14ac:dyDescent="0.3">
      <c r="A284" s="82"/>
      <c r="B284" s="75"/>
      <c r="C284" s="73"/>
      <c r="D284" s="73"/>
      <c r="E284" s="74"/>
      <c r="F284" s="75"/>
      <c r="G284" s="75"/>
      <c r="H284" s="75"/>
      <c r="I284" s="80"/>
      <c r="J284" s="83"/>
    </row>
    <row r="285" spans="1:10" s="81" customFormat="1" x14ac:dyDescent="0.3">
      <c r="A285" s="82"/>
      <c r="B285" s="75"/>
      <c r="C285" s="73"/>
      <c r="D285" s="73"/>
      <c r="E285" s="74"/>
      <c r="F285" s="75"/>
      <c r="G285" s="75"/>
      <c r="H285" s="75"/>
      <c r="I285" s="80"/>
      <c r="J285" s="83"/>
    </row>
    <row r="286" spans="1:10" s="81" customFormat="1" x14ac:dyDescent="0.3">
      <c r="A286" s="82"/>
      <c r="B286" s="75"/>
      <c r="C286" s="73"/>
      <c r="D286" s="73"/>
      <c r="E286" s="74"/>
      <c r="F286" s="75"/>
      <c r="G286" s="75"/>
      <c r="H286" s="75"/>
      <c r="I286" s="80"/>
      <c r="J286" s="83"/>
    </row>
    <row r="287" spans="1:10" s="81" customFormat="1" x14ac:dyDescent="0.3">
      <c r="A287" s="82"/>
      <c r="B287" s="75"/>
      <c r="C287" s="73"/>
      <c r="D287" s="73"/>
      <c r="E287" s="74"/>
      <c r="F287" s="75"/>
      <c r="G287" s="75"/>
      <c r="H287" s="75"/>
      <c r="I287" s="80"/>
      <c r="J287" s="83"/>
    </row>
    <row r="288" spans="1:10" s="81" customFormat="1" x14ac:dyDescent="0.3">
      <c r="A288" s="82"/>
      <c r="B288" s="75"/>
      <c r="C288" s="73"/>
      <c r="D288" s="73"/>
      <c r="E288" s="74"/>
      <c r="F288" s="75"/>
      <c r="G288" s="75"/>
      <c r="H288" s="75"/>
      <c r="I288" s="80"/>
      <c r="J288" s="83"/>
    </row>
    <row r="289" spans="1:10" s="81" customFormat="1" x14ac:dyDescent="0.3">
      <c r="A289" s="82"/>
      <c r="B289" s="75"/>
      <c r="C289" s="73"/>
      <c r="D289" s="73"/>
      <c r="E289" s="74"/>
      <c r="F289" s="75"/>
      <c r="G289" s="75"/>
      <c r="H289" s="75"/>
      <c r="I289" s="80"/>
      <c r="J289" s="83"/>
    </row>
    <row r="290" spans="1:10" s="81" customFormat="1" x14ac:dyDescent="0.3">
      <c r="A290" s="82"/>
      <c r="B290" s="75"/>
      <c r="C290" s="73"/>
      <c r="D290" s="73"/>
      <c r="E290" s="74"/>
      <c r="F290" s="75"/>
      <c r="G290" s="75"/>
      <c r="H290" s="75"/>
      <c r="I290" s="80"/>
      <c r="J290" s="83"/>
    </row>
    <row r="291" spans="1:10" s="81" customFormat="1" x14ac:dyDescent="0.3">
      <c r="A291" s="82"/>
      <c r="B291" s="75"/>
      <c r="C291" s="73"/>
      <c r="D291" s="73"/>
      <c r="E291" s="74"/>
      <c r="F291" s="75"/>
      <c r="G291" s="75"/>
      <c r="H291" s="75"/>
      <c r="I291" s="80"/>
      <c r="J291" s="83"/>
    </row>
    <row r="292" spans="1:10" s="81" customFormat="1" x14ac:dyDescent="0.3">
      <c r="A292" s="82"/>
      <c r="B292" s="75"/>
      <c r="C292" s="73"/>
      <c r="D292" s="73"/>
      <c r="E292" s="74"/>
      <c r="F292" s="75"/>
      <c r="G292" s="75"/>
      <c r="H292" s="75"/>
      <c r="I292" s="80"/>
      <c r="J292" s="83"/>
    </row>
    <row r="293" spans="1:10" s="81" customFormat="1" x14ac:dyDescent="0.3">
      <c r="A293" s="82"/>
      <c r="B293" s="75"/>
      <c r="C293" s="73"/>
      <c r="D293" s="73"/>
      <c r="E293" s="74"/>
      <c r="F293" s="75"/>
      <c r="G293" s="75"/>
      <c r="H293" s="75"/>
      <c r="I293" s="80"/>
      <c r="J293" s="83"/>
    </row>
    <row r="294" spans="1:10" s="81" customFormat="1" x14ac:dyDescent="0.3">
      <c r="A294" s="82"/>
      <c r="B294" s="75"/>
      <c r="C294" s="73"/>
      <c r="D294" s="73"/>
      <c r="E294" s="74"/>
      <c r="F294" s="75"/>
      <c r="G294" s="75"/>
      <c r="H294" s="75"/>
      <c r="I294" s="80"/>
      <c r="J294" s="83"/>
    </row>
    <row r="295" spans="1:10" s="81" customFormat="1" x14ac:dyDescent="0.3">
      <c r="A295" s="82"/>
      <c r="B295" s="75"/>
      <c r="C295" s="73"/>
      <c r="D295" s="73"/>
      <c r="E295" s="74"/>
      <c r="F295" s="75"/>
      <c r="G295" s="75"/>
      <c r="H295" s="75"/>
      <c r="I295" s="80"/>
      <c r="J295" s="83"/>
    </row>
    <row r="296" spans="1:10" s="81" customFormat="1" x14ac:dyDescent="0.3">
      <c r="A296" s="82"/>
      <c r="B296" s="75"/>
      <c r="C296" s="73"/>
      <c r="D296" s="73"/>
      <c r="E296" s="74"/>
      <c r="F296" s="75"/>
      <c r="G296" s="75"/>
      <c r="H296" s="75"/>
      <c r="I296" s="80"/>
      <c r="J296" s="83"/>
    </row>
    <row r="297" spans="1:10" s="81" customFormat="1" x14ac:dyDescent="0.3">
      <c r="A297" s="82"/>
      <c r="B297" s="75"/>
      <c r="C297" s="73"/>
      <c r="D297" s="73"/>
      <c r="E297" s="74"/>
      <c r="F297" s="75"/>
      <c r="G297" s="75"/>
      <c r="H297" s="75"/>
      <c r="I297" s="80"/>
      <c r="J297" s="83"/>
    </row>
    <row r="298" spans="1:10" s="81" customFormat="1" x14ac:dyDescent="0.3">
      <c r="A298" s="82"/>
      <c r="B298" s="75"/>
      <c r="C298" s="73"/>
      <c r="D298" s="73"/>
      <c r="E298" s="74"/>
      <c r="F298" s="75"/>
      <c r="G298" s="75"/>
      <c r="H298" s="75"/>
      <c r="I298" s="80"/>
      <c r="J298" s="83"/>
    </row>
    <row r="299" spans="1:10" s="81" customFormat="1" x14ac:dyDescent="0.3">
      <c r="A299" s="82"/>
      <c r="B299" s="75"/>
      <c r="C299" s="73"/>
      <c r="D299" s="73"/>
      <c r="E299" s="74"/>
      <c r="F299" s="75"/>
      <c r="G299" s="75"/>
      <c r="H299" s="75"/>
      <c r="I299" s="80"/>
      <c r="J299" s="83"/>
    </row>
    <row r="300" spans="1:10" s="81" customFormat="1" x14ac:dyDescent="0.3">
      <c r="A300" s="82"/>
      <c r="B300" s="75"/>
      <c r="C300" s="73"/>
      <c r="D300" s="73"/>
      <c r="E300" s="74"/>
      <c r="F300" s="75"/>
      <c r="G300" s="75"/>
      <c r="H300" s="75"/>
      <c r="I300" s="80"/>
      <c r="J300" s="83"/>
    </row>
    <row r="301" spans="1:10" s="81" customFormat="1" x14ac:dyDescent="0.3">
      <c r="A301" s="82"/>
      <c r="B301" s="75"/>
      <c r="C301" s="73"/>
      <c r="D301" s="73"/>
      <c r="E301" s="74"/>
      <c r="F301" s="75"/>
      <c r="G301" s="75"/>
      <c r="H301" s="75"/>
      <c r="I301" s="80"/>
      <c r="J301" s="83"/>
    </row>
    <row r="302" spans="1:10" s="81" customFormat="1" x14ac:dyDescent="0.3">
      <c r="A302" s="82"/>
      <c r="B302" s="75"/>
      <c r="C302" s="73"/>
      <c r="D302" s="73"/>
      <c r="E302" s="74"/>
      <c r="F302" s="75"/>
      <c r="G302" s="75"/>
      <c r="H302" s="75"/>
      <c r="I302" s="80"/>
      <c r="J302" s="83"/>
    </row>
    <row r="303" spans="1:10" s="81" customFormat="1" x14ac:dyDescent="0.3">
      <c r="A303" s="82"/>
      <c r="B303" s="75"/>
      <c r="C303" s="73"/>
      <c r="D303" s="73"/>
      <c r="E303" s="74"/>
      <c r="F303" s="75"/>
      <c r="G303" s="75"/>
      <c r="H303" s="75"/>
      <c r="I303" s="80"/>
      <c r="J303" s="83"/>
    </row>
    <row r="304" spans="1:10" s="81" customFormat="1" x14ac:dyDescent="0.3">
      <c r="A304" s="82"/>
      <c r="B304" s="75"/>
      <c r="C304" s="73"/>
      <c r="D304" s="73"/>
      <c r="E304" s="74"/>
      <c r="F304" s="75"/>
      <c r="G304" s="75"/>
      <c r="H304" s="75"/>
      <c r="I304" s="80"/>
      <c r="J304" s="83"/>
    </row>
    <row r="305" spans="1:10" s="81" customFormat="1" x14ac:dyDescent="0.3">
      <c r="A305" s="82"/>
      <c r="B305" s="75"/>
      <c r="C305" s="73"/>
      <c r="D305" s="73"/>
      <c r="E305" s="74"/>
      <c r="F305" s="75"/>
      <c r="G305" s="75"/>
      <c r="H305" s="75"/>
      <c r="I305" s="80"/>
      <c r="J305" s="83"/>
    </row>
    <row r="306" spans="1:10" s="81" customFormat="1" x14ac:dyDescent="0.3">
      <c r="A306" s="82"/>
      <c r="B306" s="75"/>
      <c r="C306" s="73"/>
      <c r="D306" s="73"/>
      <c r="E306" s="74"/>
      <c r="F306" s="75"/>
      <c r="G306" s="75"/>
      <c r="H306" s="75"/>
      <c r="I306" s="80"/>
      <c r="J306" s="83"/>
    </row>
    <row r="307" spans="1:10" s="81" customFormat="1" x14ac:dyDescent="0.3">
      <c r="A307" s="82"/>
      <c r="B307" s="75"/>
      <c r="C307" s="73"/>
      <c r="D307" s="73"/>
      <c r="E307" s="74"/>
      <c r="F307" s="75"/>
      <c r="G307" s="75"/>
      <c r="H307" s="75"/>
      <c r="I307" s="80"/>
      <c r="J307" s="83"/>
    </row>
    <row r="308" spans="1:10" s="81" customFormat="1" x14ac:dyDescent="0.3">
      <c r="A308" s="82"/>
      <c r="B308" s="75"/>
      <c r="C308" s="73"/>
      <c r="D308" s="73"/>
      <c r="E308" s="74"/>
      <c r="F308" s="75"/>
      <c r="G308" s="75"/>
      <c r="H308" s="75"/>
      <c r="I308" s="80"/>
      <c r="J308" s="83"/>
    </row>
    <row r="309" spans="1:10" s="81" customFormat="1" x14ac:dyDescent="0.3">
      <c r="A309" s="82"/>
      <c r="B309" s="75"/>
      <c r="C309" s="73"/>
      <c r="D309" s="73"/>
      <c r="E309" s="74"/>
      <c r="F309" s="75"/>
      <c r="G309" s="75"/>
      <c r="H309" s="75"/>
      <c r="I309" s="80"/>
      <c r="J309" s="83"/>
    </row>
    <row r="310" spans="1:10" s="81" customFormat="1" x14ac:dyDescent="0.3">
      <c r="A310" s="82"/>
      <c r="B310" s="75"/>
      <c r="C310" s="73"/>
      <c r="D310" s="73"/>
      <c r="E310" s="74"/>
      <c r="F310" s="75"/>
      <c r="G310" s="129"/>
      <c r="H310" s="75"/>
      <c r="I310" s="80"/>
      <c r="J310" s="83"/>
    </row>
    <row r="311" spans="1:10" s="81" customFormat="1" x14ac:dyDescent="0.3">
      <c r="A311" s="82"/>
      <c r="B311" s="75"/>
      <c r="C311" s="73"/>
      <c r="D311" s="73"/>
      <c r="E311" s="74"/>
      <c r="F311" s="75"/>
      <c r="G311" s="129"/>
      <c r="H311" s="75"/>
      <c r="I311" s="80"/>
      <c r="J311" s="83"/>
    </row>
    <row r="312" spans="1:10" s="81" customFormat="1" x14ac:dyDescent="0.3">
      <c r="A312" s="82"/>
      <c r="B312" s="75"/>
      <c r="C312" s="73"/>
      <c r="D312" s="73"/>
      <c r="E312" s="74"/>
      <c r="F312" s="75"/>
      <c r="G312" s="129"/>
      <c r="H312" s="75"/>
      <c r="I312" s="80"/>
      <c r="J312" s="83"/>
    </row>
    <row r="313" spans="1:10" s="81" customFormat="1" x14ac:dyDescent="0.3">
      <c r="A313" s="82"/>
      <c r="B313" s="75"/>
      <c r="C313" s="73"/>
      <c r="D313" s="73"/>
      <c r="E313" s="74"/>
      <c r="F313" s="75"/>
      <c r="G313" s="129"/>
      <c r="H313" s="75"/>
      <c r="I313" s="80"/>
      <c r="J313" s="83"/>
    </row>
    <row r="314" spans="1:10" s="81" customFormat="1" x14ac:dyDescent="0.3">
      <c r="A314" s="82"/>
      <c r="B314" s="75"/>
      <c r="C314" s="73"/>
      <c r="D314" s="73"/>
      <c r="E314" s="74"/>
      <c r="F314" s="75"/>
      <c r="G314" s="129"/>
      <c r="H314" s="75"/>
      <c r="I314" s="80"/>
      <c r="J314" s="83"/>
    </row>
    <row r="315" spans="1:10" s="81" customFormat="1" x14ac:dyDescent="0.3">
      <c r="A315" s="82"/>
      <c r="B315" s="75"/>
      <c r="C315" s="73"/>
      <c r="D315" s="73"/>
      <c r="E315" s="74"/>
      <c r="F315" s="75"/>
      <c r="G315" s="129"/>
      <c r="H315" s="75"/>
      <c r="I315" s="80"/>
      <c r="J315" s="83"/>
    </row>
    <row r="316" spans="1:10" s="81" customFormat="1" x14ac:dyDescent="0.3">
      <c r="A316" s="82"/>
      <c r="B316" s="75"/>
      <c r="C316" s="73"/>
      <c r="D316" s="73"/>
      <c r="E316" s="74"/>
      <c r="F316" s="75"/>
      <c r="G316" s="129"/>
      <c r="H316" s="75"/>
      <c r="I316" s="80"/>
      <c r="J316" s="83"/>
    </row>
    <row r="317" spans="1:10" s="81" customFormat="1" x14ac:dyDescent="0.3">
      <c r="A317" s="82"/>
      <c r="B317" s="75"/>
      <c r="C317" s="73"/>
      <c r="D317" s="73"/>
      <c r="E317" s="74"/>
      <c r="F317" s="75"/>
      <c r="G317" s="129"/>
      <c r="H317" s="75"/>
      <c r="I317" s="80"/>
      <c r="J317" s="83"/>
    </row>
    <row r="318" spans="1:10" s="81" customFormat="1" x14ac:dyDescent="0.3">
      <c r="A318" s="82"/>
      <c r="B318" s="75"/>
      <c r="C318" s="73"/>
      <c r="D318" s="73"/>
      <c r="E318" s="74"/>
      <c r="F318" s="75"/>
      <c r="G318" s="129"/>
      <c r="H318" s="75"/>
      <c r="I318" s="80"/>
      <c r="J318" s="83"/>
    </row>
    <row r="319" spans="1:10" s="81" customFormat="1" x14ac:dyDescent="0.3">
      <c r="A319" s="82"/>
      <c r="B319" s="75"/>
      <c r="C319" s="73"/>
      <c r="D319" s="73"/>
      <c r="E319" s="74"/>
      <c r="F319" s="75"/>
      <c r="G319" s="129"/>
      <c r="H319" s="75"/>
      <c r="I319" s="80"/>
      <c r="J319" s="83"/>
    </row>
    <row r="320" spans="1:10" s="81" customFormat="1" x14ac:dyDescent="0.3">
      <c r="A320" s="82"/>
      <c r="B320" s="75"/>
      <c r="C320" s="73"/>
      <c r="D320" s="73"/>
      <c r="E320" s="74"/>
      <c r="F320" s="75"/>
      <c r="G320" s="129"/>
      <c r="H320" s="75"/>
      <c r="I320" s="80"/>
      <c r="J320" s="83"/>
    </row>
    <row r="321" spans="1:10" s="81" customFormat="1" x14ac:dyDescent="0.3">
      <c r="A321" s="82"/>
      <c r="B321" s="75"/>
      <c r="C321" s="73"/>
      <c r="D321" s="73"/>
      <c r="E321" s="74"/>
      <c r="F321" s="75"/>
      <c r="G321" s="129"/>
      <c r="H321" s="75"/>
      <c r="I321" s="80"/>
      <c r="J321" s="83"/>
    </row>
    <row r="322" spans="1:10" s="81" customFormat="1" x14ac:dyDescent="0.3">
      <c r="A322" s="82"/>
      <c r="B322" s="75"/>
      <c r="C322" s="73"/>
      <c r="D322" s="73"/>
      <c r="E322" s="74"/>
      <c r="F322" s="75"/>
      <c r="G322" s="129"/>
      <c r="H322" s="75"/>
      <c r="I322" s="80"/>
      <c r="J322" s="83"/>
    </row>
    <row r="323" spans="1:10" s="81" customFormat="1" x14ac:dyDescent="0.3">
      <c r="A323" s="82"/>
      <c r="B323" s="75"/>
      <c r="C323" s="73"/>
      <c r="D323" s="73"/>
      <c r="E323" s="74"/>
      <c r="F323" s="75"/>
      <c r="G323" s="129"/>
      <c r="H323" s="75"/>
      <c r="I323" s="80"/>
      <c r="J323" s="83"/>
    </row>
    <row r="324" spans="1:10" s="81" customFormat="1" x14ac:dyDescent="0.3">
      <c r="A324" s="82"/>
      <c r="B324" s="75"/>
      <c r="C324" s="73"/>
      <c r="D324" s="73"/>
      <c r="E324" s="74"/>
      <c r="F324" s="75"/>
      <c r="G324" s="129"/>
      <c r="H324" s="75"/>
      <c r="I324" s="80"/>
      <c r="J324" s="83"/>
    </row>
    <row r="325" spans="1:10" s="81" customFormat="1" x14ac:dyDescent="0.3">
      <c r="A325" s="82"/>
      <c r="B325" s="75"/>
      <c r="C325" s="73"/>
      <c r="D325" s="73"/>
      <c r="E325" s="74"/>
      <c r="F325" s="75"/>
      <c r="G325" s="129"/>
      <c r="H325" s="75"/>
      <c r="I325" s="80"/>
      <c r="J325" s="83"/>
    </row>
    <row r="326" spans="1:10" s="81" customFormat="1" x14ac:dyDescent="0.3">
      <c r="A326" s="82"/>
      <c r="B326" s="75"/>
      <c r="C326" s="73"/>
      <c r="D326" s="73"/>
      <c r="E326" s="74"/>
      <c r="F326" s="75"/>
      <c r="G326" s="129"/>
      <c r="H326" s="75"/>
      <c r="I326" s="80"/>
      <c r="J326" s="83"/>
    </row>
    <row r="327" spans="1:10" s="81" customFormat="1" x14ac:dyDescent="0.3">
      <c r="A327" s="82"/>
      <c r="B327" s="75"/>
      <c r="C327" s="73"/>
      <c r="D327" s="73"/>
      <c r="E327" s="74"/>
      <c r="F327" s="75"/>
      <c r="G327" s="129"/>
      <c r="H327" s="75"/>
      <c r="I327" s="80"/>
      <c r="J327" s="83"/>
    </row>
    <row r="328" spans="1:10" s="81" customFormat="1" x14ac:dyDescent="0.3">
      <c r="A328" s="82"/>
      <c r="B328" s="75"/>
      <c r="C328" s="73"/>
      <c r="D328" s="73"/>
      <c r="E328" s="74"/>
      <c r="F328" s="75"/>
      <c r="G328" s="129"/>
      <c r="H328" s="75"/>
      <c r="I328" s="80"/>
      <c r="J328" s="83"/>
    </row>
    <row r="329" spans="1:10" s="81" customFormat="1" x14ac:dyDescent="0.3">
      <c r="A329" s="82"/>
      <c r="B329" s="75"/>
      <c r="C329" s="73"/>
      <c r="D329" s="73"/>
      <c r="E329" s="74"/>
      <c r="F329" s="75"/>
      <c r="G329" s="129"/>
      <c r="H329" s="75"/>
      <c r="I329" s="80"/>
      <c r="J329" s="83"/>
    </row>
    <row r="330" spans="1:10" s="81" customFormat="1" x14ac:dyDescent="0.3">
      <c r="A330" s="82"/>
      <c r="B330" s="75"/>
      <c r="C330" s="73"/>
      <c r="D330" s="73"/>
      <c r="E330" s="74"/>
      <c r="F330" s="75"/>
      <c r="G330" s="129"/>
      <c r="H330" s="75"/>
      <c r="I330" s="80"/>
      <c r="J330" s="83"/>
    </row>
    <row r="331" spans="1:10" s="81" customFormat="1" x14ac:dyDescent="0.3">
      <c r="A331" s="82"/>
      <c r="B331" s="75"/>
      <c r="C331" s="73"/>
      <c r="D331" s="73"/>
      <c r="E331" s="74"/>
      <c r="F331" s="75"/>
      <c r="G331" s="129"/>
      <c r="H331" s="75"/>
      <c r="I331" s="80"/>
      <c r="J331" s="83"/>
    </row>
    <row r="332" spans="1:10" s="81" customFormat="1" x14ac:dyDescent="0.3">
      <c r="A332" s="82"/>
      <c r="B332" s="75"/>
      <c r="C332" s="73"/>
      <c r="D332" s="73"/>
      <c r="E332" s="74"/>
      <c r="F332" s="75"/>
      <c r="G332" s="129"/>
      <c r="H332" s="75"/>
      <c r="I332" s="80"/>
      <c r="J332" s="83"/>
    </row>
    <row r="333" spans="1:10" s="81" customFormat="1" x14ac:dyDescent="0.3">
      <c r="A333" s="82"/>
      <c r="B333" s="75"/>
      <c r="C333" s="73"/>
      <c r="D333" s="73"/>
      <c r="E333" s="74"/>
      <c r="F333" s="75"/>
      <c r="G333" s="129"/>
      <c r="H333" s="75"/>
      <c r="I333" s="80"/>
      <c r="J333" s="83"/>
    </row>
    <row r="334" spans="1:10" s="81" customFormat="1" x14ac:dyDescent="0.3">
      <c r="A334" s="82"/>
      <c r="B334" s="75"/>
      <c r="C334" s="73"/>
      <c r="D334" s="73"/>
      <c r="E334" s="74"/>
      <c r="F334" s="75"/>
      <c r="G334" s="75"/>
      <c r="H334" s="75"/>
      <c r="I334" s="80"/>
      <c r="J334" s="83"/>
    </row>
    <row r="335" spans="1:10" s="81" customFormat="1" x14ac:dyDescent="0.3">
      <c r="A335" s="82"/>
      <c r="B335" s="75"/>
      <c r="C335" s="73"/>
      <c r="D335" s="73"/>
      <c r="E335" s="74"/>
      <c r="F335" s="75"/>
      <c r="G335" s="75"/>
      <c r="H335" s="75"/>
      <c r="I335" s="80"/>
      <c r="J335" s="83"/>
    </row>
    <row r="336" spans="1:10" s="81" customFormat="1" x14ac:dyDescent="0.3">
      <c r="A336" s="82"/>
      <c r="B336" s="75"/>
      <c r="C336" s="73"/>
      <c r="D336" s="73"/>
      <c r="E336" s="74"/>
      <c r="F336" s="75"/>
      <c r="G336" s="75"/>
      <c r="H336" s="75"/>
      <c r="I336" s="80"/>
      <c r="J336" s="83"/>
    </row>
    <row r="337" spans="1:10" s="81" customFormat="1" x14ac:dyDescent="0.3">
      <c r="A337" s="82"/>
      <c r="B337" s="75"/>
      <c r="C337" s="73"/>
      <c r="D337" s="73"/>
      <c r="E337" s="74"/>
      <c r="F337" s="75"/>
      <c r="G337" s="75"/>
      <c r="H337" s="75"/>
      <c r="I337" s="80"/>
      <c r="J337" s="83"/>
    </row>
    <row r="338" spans="1:10" s="81" customFormat="1" x14ac:dyDescent="0.3">
      <c r="A338" s="82"/>
      <c r="B338" s="75"/>
      <c r="C338" s="73"/>
      <c r="D338" s="73"/>
      <c r="E338" s="74"/>
      <c r="F338" s="75"/>
      <c r="G338" s="75"/>
      <c r="H338" s="75"/>
      <c r="I338" s="80"/>
      <c r="J338" s="83"/>
    </row>
    <row r="339" spans="1:10" s="81" customFormat="1" x14ac:dyDescent="0.3">
      <c r="A339" s="82"/>
      <c r="B339" s="75"/>
      <c r="C339" s="73"/>
      <c r="D339" s="73"/>
      <c r="E339" s="74"/>
      <c r="F339" s="75"/>
      <c r="G339" s="75"/>
      <c r="H339" s="75"/>
      <c r="I339" s="80"/>
      <c r="J339" s="83"/>
    </row>
    <row r="340" spans="1:10" s="81" customFormat="1" x14ac:dyDescent="0.3">
      <c r="A340" s="82"/>
      <c r="B340" s="75"/>
      <c r="C340" s="73"/>
      <c r="D340" s="73"/>
      <c r="E340" s="74"/>
      <c r="F340" s="75"/>
      <c r="G340" s="75"/>
      <c r="H340" s="75"/>
      <c r="I340" s="80"/>
      <c r="J340" s="83"/>
    </row>
    <row r="341" spans="1:10" s="81" customFormat="1" x14ac:dyDescent="0.3">
      <c r="A341" s="82"/>
      <c r="B341" s="75"/>
      <c r="C341" s="73"/>
      <c r="D341" s="73"/>
      <c r="E341" s="74"/>
      <c r="F341" s="75"/>
      <c r="G341" s="75"/>
      <c r="H341" s="75"/>
      <c r="I341" s="80"/>
      <c r="J341" s="83"/>
    </row>
    <row r="342" spans="1:10" s="81" customFormat="1" x14ac:dyDescent="0.3">
      <c r="A342" s="82"/>
      <c r="B342" s="75"/>
      <c r="C342" s="73"/>
      <c r="D342" s="73"/>
      <c r="E342" s="74"/>
      <c r="F342" s="75"/>
      <c r="G342" s="75"/>
      <c r="H342" s="75"/>
      <c r="I342" s="80"/>
      <c r="J342" s="83"/>
    </row>
    <row r="343" spans="1:10" s="81" customFormat="1" x14ac:dyDescent="0.3">
      <c r="A343" s="82"/>
      <c r="B343" s="75"/>
      <c r="C343" s="73"/>
      <c r="D343" s="73"/>
      <c r="E343" s="74"/>
      <c r="F343" s="75"/>
      <c r="G343" s="75"/>
      <c r="H343" s="75"/>
      <c r="I343" s="80"/>
      <c r="J343" s="83"/>
    </row>
    <row r="344" spans="1:10" s="81" customFormat="1" x14ac:dyDescent="0.3">
      <c r="A344" s="82"/>
      <c r="B344" s="75"/>
      <c r="C344" s="73"/>
      <c r="D344" s="73"/>
      <c r="E344" s="74"/>
      <c r="F344" s="75"/>
      <c r="G344" s="75"/>
      <c r="H344" s="75"/>
      <c r="I344" s="80"/>
      <c r="J344" s="83"/>
    </row>
    <row r="345" spans="1:10" s="81" customFormat="1" x14ac:dyDescent="0.3">
      <c r="A345" s="82"/>
      <c r="B345" s="75"/>
      <c r="C345" s="73"/>
      <c r="D345" s="73"/>
      <c r="E345" s="74"/>
      <c r="F345" s="75"/>
      <c r="G345" s="75"/>
      <c r="H345" s="75"/>
      <c r="I345" s="80"/>
      <c r="J345" s="83"/>
    </row>
    <row r="346" spans="1:10" s="81" customFormat="1" x14ac:dyDescent="0.3">
      <c r="A346" s="82"/>
      <c r="B346" s="75"/>
      <c r="C346" s="73"/>
      <c r="D346" s="73"/>
      <c r="E346" s="74"/>
      <c r="F346" s="75"/>
      <c r="G346" s="75"/>
      <c r="H346" s="75"/>
      <c r="I346" s="80"/>
      <c r="J346" s="83"/>
    </row>
    <row r="347" spans="1:10" s="81" customFormat="1" x14ac:dyDescent="0.3">
      <c r="A347" s="82"/>
      <c r="B347" s="75"/>
      <c r="C347" s="73"/>
      <c r="D347" s="73"/>
      <c r="E347" s="74"/>
      <c r="F347" s="75"/>
      <c r="G347" s="75"/>
      <c r="H347" s="75"/>
      <c r="I347" s="80"/>
      <c r="J347" s="83"/>
    </row>
    <row r="348" spans="1:10" s="81" customFormat="1" x14ac:dyDescent="0.3">
      <c r="A348" s="82"/>
      <c r="B348" s="75"/>
      <c r="C348" s="73"/>
      <c r="D348" s="73"/>
      <c r="E348" s="74"/>
      <c r="F348" s="75"/>
      <c r="G348" s="75"/>
      <c r="H348" s="75"/>
      <c r="I348" s="80"/>
      <c r="J348" s="83"/>
    </row>
    <row r="349" spans="1:10" s="81" customFormat="1" x14ac:dyDescent="0.3">
      <c r="A349" s="82"/>
      <c r="B349" s="75"/>
      <c r="C349" s="73"/>
      <c r="D349" s="73"/>
      <c r="E349" s="74"/>
      <c r="F349" s="75"/>
      <c r="G349" s="75"/>
      <c r="H349" s="75"/>
      <c r="I349" s="80"/>
      <c r="J349" s="83"/>
    </row>
    <row r="350" spans="1:10" s="81" customFormat="1" x14ac:dyDescent="0.3">
      <c r="A350" s="82"/>
      <c r="B350" s="75"/>
      <c r="C350" s="73"/>
      <c r="D350" s="73"/>
      <c r="E350" s="74"/>
      <c r="F350" s="75"/>
      <c r="G350" s="75"/>
      <c r="H350" s="75"/>
      <c r="I350" s="80"/>
      <c r="J350" s="83"/>
    </row>
    <row r="351" spans="1:10" s="81" customFormat="1" x14ac:dyDescent="0.3">
      <c r="A351" s="82"/>
      <c r="B351" s="75"/>
      <c r="C351" s="73"/>
      <c r="D351" s="73"/>
      <c r="E351" s="74"/>
      <c r="F351" s="75"/>
      <c r="G351" s="75"/>
      <c r="H351" s="75"/>
      <c r="I351" s="80"/>
      <c r="J351" s="83"/>
    </row>
    <row r="352" spans="1:10" s="81" customFormat="1" x14ac:dyDescent="0.3">
      <c r="A352" s="82"/>
      <c r="B352" s="75"/>
      <c r="C352" s="73"/>
      <c r="D352" s="73"/>
      <c r="E352" s="74"/>
      <c r="F352" s="75"/>
      <c r="G352" s="75"/>
      <c r="H352" s="75"/>
      <c r="I352" s="80"/>
      <c r="J352" s="83"/>
    </row>
    <row r="353" spans="1:10" s="81" customFormat="1" x14ac:dyDescent="0.3">
      <c r="A353" s="82"/>
      <c r="B353" s="75"/>
      <c r="C353" s="73"/>
      <c r="D353" s="73"/>
      <c r="E353" s="74"/>
      <c r="F353" s="75"/>
      <c r="G353" s="75"/>
      <c r="H353" s="75"/>
      <c r="I353" s="80"/>
      <c r="J353" s="83"/>
    </row>
    <row r="354" spans="1:10" s="81" customFormat="1" x14ac:dyDescent="0.3">
      <c r="A354" s="82"/>
      <c r="B354" s="75"/>
      <c r="C354" s="73"/>
      <c r="D354" s="73"/>
      <c r="E354" s="74"/>
      <c r="F354" s="75"/>
      <c r="G354" s="75"/>
      <c r="H354" s="75"/>
      <c r="I354" s="80"/>
      <c r="J354" s="83"/>
    </row>
    <row r="355" spans="1:10" s="81" customFormat="1" x14ac:dyDescent="0.3">
      <c r="A355" s="82"/>
      <c r="B355" s="75"/>
      <c r="C355" s="73"/>
      <c r="D355" s="73"/>
      <c r="E355" s="74"/>
      <c r="F355" s="75"/>
      <c r="G355" s="75"/>
      <c r="H355" s="75"/>
      <c r="I355" s="80"/>
      <c r="J355" s="83"/>
    </row>
    <row r="356" spans="1:10" s="81" customFormat="1" x14ac:dyDescent="0.3">
      <c r="A356" s="82"/>
      <c r="B356" s="75"/>
      <c r="C356" s="73"/>
      <c r="D356" s="73"/>
      <c r="E356" s="74"/>
      <c r="F356" s="75"/>
      <c r="G356" s="75"/>
      <c r="H356" s="75"/>
      <c r="I356" s="80"/>
      <c r="J356" s="83"/>
    </row>
    <row r="357" spans="1:10" s="81" customFormat="1" x14ac:dyDescent="0.3">
      <c r="A357" s="82"/>
      <c r="B357" s="75"/>
      <c r="C357" s="73"/>
      <c r="D357" s="73"/>
      <c r="E357" s="74"/>
      <c r="F357" s="75"/>
      <c r="G357" s="75"/>
      <c r="H357" s="75"/>
      <c r="I357" s="80"/>
      <c r="J357" s="83"/>
    </row>
    <row r="358" spans="1:10" s="81" customFormat="1" x14ac:dyDescent="0.3">
      <c r="A358" s="82"/>
      <c r="B358" s="75"/>
      <c r="C358" s="73"/>
      <c r="D358" s="73"/>
      <c r="E358" s="74"/>
      <c r="F358" s="75"/>
      <c r="G358" s="75"/>
      <c r="H358" s="75"/>
      <c r="I358" s="80"/>
      <c r="J358" s="83"/>
    </row>
    <row r="359" spans="1:10" s="81" customFormat="1" x14ac:dyDescent="0.3">
      <c r="A359" s="82"/>
      <c r="B359" s="75"/>
      <c r="C359" s="73"/>
      <c r="D359" s="73"/>
      <c r="E359" s="74"/>
      <c r="F359" s="75"/>
      <c r="G359" s="75"/>
      <c r="H359" s="75"/>
      <c r="I359" s="80"/>
      <c r="J359" s="83"/>
    </row>
    <row r="360" spans="1:10" s="81" customFormat="1" x14ac:dyDescent="0.3">
      <c r="A360" s="82"/>
      <c r="B360" s="75"/>
      <c r="C360" s="73"/>
      <c r="D360" s="73"/>
      <c r="E360" s="74"/>
      <c r="F360" s="75"/>
      <c r="G360" s="129"/>
      <c r="H360" s="75"/>
      <c r="I360" s="80"/>
      <c r="J360" s="83"/>
    </row>
    <row r="361" spans="1:10" s="81" customFormat="1" x14ac:dyDescent="0.3">
      <c r="A361" s="82"/>
      <c r="B361" s="75"/>
      <c r="C361" s="73"/>
      <c r="D361" s="73"/>
      <c r="E361" s="74"/>
      <c r="F361" s="75"/>
      <c r="G361" s="129"/>
      <c r="H361" s="75"/>
      <c r="I361" s="80"/>
      <c r="J361" s="83"/>
    </row>
    <row r="362" spans="1:10" s="81" customFormat="1" x14ac:dyDescent="0.3">
      <c r="A362" s="82"/>
      <c r="B362" s="75"/>
      <c r="C362" s="73"/>
      <c r="D362" s="73"/>
      <c r="E362" s="74"/>
      <c r="F362" s="75"/>
      <c r="G362" s="129"/>
      <c r="H362" s="75"/>
      <c r="I362" s="80"/>
      <c r="J362" s="83"/>
    </row>
    <row r="363" spans="1:10" s="81" customFormat="1" x14ac:dyDescent="0.3">
      <c r="A363" s="82"/>
      <c r="B363" s="75"/>
      <c r="C363" s="73"/>
      <c r="D363" s="73"/>
      <c r="E363" s="74"/>
      <c r="F363" s="75"/>
      <c r="G363" s="129"/>
      <c r="H363" s="75"/>
      <c r="I363" s="80"/>
      <c r="J363" s="83"/>
    </row>
    <row r="364" spans="1:10" s="81" customFormat="1" x14ac:dyDescent="0.3">
      <c r="A364" s="82"/>
      <c r="B364" s="75"/>
      <c r="C364" s="73"/>
      <c r="D364" s="73"/>
      <c r="E364" s="74"/>
      <c r="F364" s="75"/>
      <c r="G364" s="129"/>
      <c r="H364" s="75"/>
      <c r="I364" s="80"/>
      <c r="J364" s="83"/>
    </row>
    <row r="365" spans="1:10" s="81" customFormat="1" x14ac:dyDescent="0.3">
      <c r="A365" s="82"/>
      <c r="B365" s="75"/>
      <c r="C365" s="73"/>
      <c r="D365" s="73"/>
      <c r="E365" s="74"/>
      <c r="F365" s="75"/>
      <c r="G365" s="129"/>
      <c r="H365" s="75"/>
      <c r="I365" s="80"/>
      <c r="J365" s="83"/>
    </row>
    <row r="366" spans="1:10" s="81" customFormat="1" x14ac:dyDescent="0.3">
      <c r="A366" s="82"/>
      <c r="B366" s="75"/>
      <c r="C366" s="73"/>
      <c r="D366" s="73"/>
      <c r="E366" s="74"/>
      <c r="F366" s="75"/>
      <c r="G366" s="129"/>
      <c r="H366" s="75"/>
      <c r="I366" s="80"/>
      <c r="J366" s="83"/>
    </row>
    <row r="367" spans="1:10" s="81" customFormat="1" x14ac:dyDescent="0.3">
      <c r="A367" s="82"/>
      <c r="B367" s="75"/>
      <c r="C367" s="73"/>
      <c r="D367" s="73"/>
      <c r="E367" s="74"/>
      <c r="F367" s="75"/>
      <c r="G367" s="129"/>
      <c r="H367" s="75"/>
      <c r="I367" s="80"/>
      <c r="J367" s="83"/>
    </row>
    <row r="368" spans="1:10" s="81" customFormat="1" x14ac:dyDescent="0.3">
      <c r="A368" s="82"/>
      <c r="B368" s="75"/>
      <c r="C368" s="73"/>
      <c r="D368" s="73"/>
      <c r="E368" s="74"/>
      <c r="F368" s="75"/>
      <c r="G368" s="129"/>
      <c r="H368" s="75"/>
      <c r="I368" s="80"/>
      <c r="J368" s="83"/>
    </row>
    <row r="369" spans="1:10" s="81" customFormat="1" x14ac:dyDescent="0.3">
      <c r="A369" s="82"/>
      <c r="B369" s="75"/>
      <c r="C369" s="73"/>
      <c r="D369" s="73"/>
      <c r="E369" s="74"/>
      <c r="F369" s="75"/>
      <c r="G369" s="129"/>
      <c r="H369" s="75"/>
      <c r="I369" s="80"/>
      <c r="J369" s="83"/>
    </row>
    <row r="370" spans="1:10" s="81" customFormat="1" x14ac:dyDescent="0.3">
      <c r="A370" s="82"/>
      <c r="B370" s="75"/>
      <c r="C370" s="73"/>
      <c r="D370" s="73"/>
      <c r="E370" s="74"/>
      <c r="F370" s="75"/>
      <c r="G370" s="129"/>
      <c r="H370" s="75"/>
      <c r="I370" s="80"/>
      <c r="J370" s="83"/>
    </row>
    <row r="371" spans="1:10" s="81" customFormat="1" x14ac:dyDescent="0.3">
      <c r="A371" s="82"/>
      <c r="B371" s="75"/>
      <c r="C371" s="73"/>
      <c r="D371" s="73"/>
      <c r="E371" s="74"/>
      <c r="F371" s="75"/>
      <c r="G371" s="129"/>
      <c r="H371" s="75"/>
      <c r="I371" s="80"/>
      <c r="J371" s="83"/>
    </row>
    <row r="372" spans="1:10" s="81" customFormat="1" x14ac:dyDescent="0.3">
      <c r="A372" s="82"/>
      <c r="B372" s="75"/>
      <c r="C372" s="73"/>
      <c r="D372" s="73"/>
      <c r="E372" s="74"/>
      <c r="F372" s="75"/>
      <c r="G372" s="129"/>
      <c r="H372" s="75"/>
      <c r="I372" s="80"/>
      <c r="J372" s="83"/>
    </row>
    <row r="373" spans="1:10" s="81" customFormat="1" x14ac:dyDescent="0.3">
      <c r="A373" s="82"/>
      <c r="B373" s="75"/>
      <c r="C373" s="73"/>
      <c r="D373" s="73"/>
      <c r="E373" s="74"/>
      <c r="F373" s="75"/>
      <c r="G373" s="129"/>
      <c r="H373" s="75"/>
      <c r="I373" s="80"/>
      <c r="J373" s="83"/>
    </row>
    <row r="374" spans="1:10" s="81" customFormat="1" x14ac:dyDescent="0.3">
      <c r="A374" s="82"/>
      <c r="B374" s="75"/>
      <c r="C374" s="73"/>
      <c r="D374" s="73"/>
      <c r="E374" s="74"/>
      <c r="F374" s="75"/>
      <c r="G374" s="129"/>
      <c r="H374" s="75"/>
      <c r="I374" s="80"/>
      <c r="J374" s="83"/>
    </row>
    <row r="375" spans="1:10" s="81" customFormat="1" x14ac:dyDescent="0.3">
      <c r="A375" s="82"/>
      <c r="B375" s="75"/>
      <c r="C375" s="73"/>
      <c r="D375" s="73"/>
      <c r="E375" s="74"/>
      <c r="F375" s="75"/>
      <c r="G375" s="129"/>
      <c r="H375" s="75"/>
      <c r="I375" s="80"/>
      <c r="J375" s="83"/>
    </row>
    <row r="376" spans="1:10" s="81" customFormat="1" x14ac:dyDescent="0.3">
      <c r="A376" s="82"/>
      <c r="B376" s="75"/>
      <c r="C376" s="73"/>
      <c r="D376" s="73"/>
      <c r="E376" s="74"/>
      <c r="F376" s="75"/>
      <c r="G376" s="129"/>
      <c r="H376" s="75"/>
      <c r="I376" s="80"/>
      <c r="J376" s="83"/>
    </row>
    <row r="377" spans="1:10" s="81" customFormat="1" x14ac:dyDescent="0.3">
      <c r="A377" s="82"/>
      <c r="B377" s="75"/>
      <c r="C377" s="73"/>
      <c r="D377" s="73"/>
      <c r="E377" s="74"/>
      <c r="F377" s="75"/>
      <c r="G377" s="129"/>
      <c r="H377" s="75"/>
      <c r="I377" s="80"/>
      <c r="J377" s="83"/>
    </row>
    <row r="378" spans="1:10" s="81" customFormat="1" x14ac:dyDescent="0.3">
      <c r="A378" s="82"/>
      <c r="B378" s="75"/>
      <c r="C378" s="73"/>
      <c r="D378" s="73"/>
      <c r="E378" s="74"/>
      <c r="F378" s="75"/>
      <c r="G378" s="129"/>
      <c r="H378" s="75"/>
      <c r="I378" s="80"/>
      <c r="J378" s="83"/>
    </row>
    <row r="379" spans="1:10" s="81" customFormat="1" x14ac:dyDescent="0.3">
      <c r="A379" s="82"/>
      <c r="B379" s="75"/>
      <c r="C379" s="73"/>
      <c r="D379" s="73"/>
      <c r="E379" s="74"/>
      <c r="F379" s="75"/>
      <c r="G379" s="129"/>
      <c r="H379" s="75"/>
      <c r="I379" s="80"/>
      <c r="J379" s="83"/>
    </row>
    <row r="380" spans="1:10" s="81" customFormat="1" x14ac:dyDescent="0.3">
      <c r="A380" s="82"/>
      <c r="B380" s="75"/>
      <c r="C380" s="73"/>
      <c r="D380" s="73"/>
      <c r="E380" s="74"/>
      <c r="F380" s="75"/>
      <c r="G380" s="129"/>
      <c r="H380" s="75"/>
      <c r="I380" s="80"/>
      <c r="J380" s="83"/>
    </row>
    <row r="381" spans="1:10" s="81" customFormat="1" x14ac:dyDescent="0.3">
      <c r="A381" s="82"/>
      <c r="B381" s="75"/>
      <c r="C381" s="73"/>
      <c r="D381" s="73"/>
      <c r="E381" s="74"/>
      <c r="F381" s="75"/>
      <c r="G381" s="129"/>
      <c r="H381" s="75"/>
      <c r="I381" s="80"/>
      <c r="J381" s="83"/>
    </row>
    <row r="382" spans="1:10" s="81" customFormat="1" x14ac:dyDescent="0.3">
      <c r="A382" s="82"/>
      <c r="B382" s="75"/>
      <c r="C382" s="73"/>
      <c r="D382" s="73"/>
      <c r="E382" s="74"/>
      <c r="F382" s="75"/>
      <c r="G382" s="129"/>
      <c r="H382" s="75"/>
      <c r="I382" s="80"/>
      <c r="J382" s="83"/>
    </row>
    <row r="383" spans="1:10" s="81" customFormat="1" x14ac:dyDescent="0.3">
      <c r="A383" s="82"/>
      <c r="B383" s="75"/>
      <c r="C383" s="73"/>
      <c r="D383" s="73"/>
      <c r="E383" s="74"/>
      <c r="F383" s="75"/>
      <c r="G383" s="129"/>
      <c r="H383" s="75"/>
      <c r="I383" s="80"/>
      <c r="J383" s="83"/>
    </row>
    <row r="384" spans="1:10" s="81" customFormat="1" x14ac:dyDescent="0.3">
      <c r="A384" s="82"/>
      <c r="B384" s="75"/>
      <c r="C384" s="73"/>
      <c r="D384" s="73"/>
      <c r="E384" s="74"/>
      <c r="F384" s="75"/>
      <c r="G384" s="75"/>
      <c r="H384" s="75"/>
      <c r="I384" s="80"/>
      <c r="J384" s="83"/>
    </row>
    <row r="385" spans="1:10" s="81" customFormat="1" x14ac:dyDescent="0.3">
      <c r="A385" s="82"/>
      <c r="B385" s="75"/>
      <c r="C385" s="73"/>
      <c r="D385" s="73"/>
      <c r="E385" s="74"/>
      <c r="F385" s="75"/>
      <c r="G385" s="75"/>
      <c r="H385" s="75"/>
      <c r="I385" s="80"/>
      <c r="J385" s="83"/>
    </row>
    <row r="386" spans="1:10" s="81" customFormat="1" x14ac:dyDescent="0.3">
      <c r="A386" s="82"/>
      <c r="B386" s="75"/>
      <c r="C386" s="73"/>
      <c r="D386" s="73"/>
      <c r="E386" s="74"/>
      <c r="F386" s="75"/>
      <c r="G386" s="75"/>
      <c r="H386" s="75"/>
      <c r="I386" s="80"/>
      <c r="J386" s="83"/>
    </row>
    <row r="387" spans="1:10" s="81" customFormat="1" x14ac:dyDescent="0.3">
      <c r="A387" s="82"/>
      <c r="B387" s="75"/>
      <c r="C387" s="73"/>
      <c r="D387" s="73"/>
      <c r="E387" s="74"/>
      <c r="F387" s="75"/>
      <c r="G387" s="75"/>
      <c r="H387" s="75"/>
      <c r="I387" s="80"/>
      <c r="J387" s="83"/>
    </row>
    <row r="388" spans="1:10" s="81" customFormat="1" x14ac:dyDescent="0.3">
      <c r="A388" s="82"/>
      <c r="B388" s="75"/>
      <c r="C388" s="73"/>
      <c r="D388" s="73"/>
      <c r="E388" s="74"/>
      <c r="F388" s="75"/>
      <c r="G388" s="75"/>
      <c r="H388" s="75"/>
      <c r="I388" s="80"/>
      <c r="J388" s="83"/>
    </row>
    <row r="389" spans="1:10" s="81" customFormat="1" x14ac:dyDescent="0.3">
      <c r="A389" s="82"/>
      <c r="B389" s="75"/>
      <c r="C389" s="73"/>
      <c r="D389" s="73"/>
      <c r="E389" s="74"/>
      <c r="F389" s="75"/>
      <c r="G389" s="75"/>
      <c r="H389" s="75"/>
      <c r="I389" s="80"/>
      <c r="J389" s="83"/>
    </row>
    <row r="390" spans="1:10" s="81" customFormat="1" x14ac:dyDescent="0.3">
      <c r="A390" s="82"/>
      <c r="B390" s="75"/>
      <c r="C390" s="73"/>
      <c r="D390" s="73"/>
      <c r="E390" s="74"/>
      <c r="F390" s="75"/>
      <c r="G390" s="75"/>
      <c r="H390" s="75"/>
      <c r="I390" s="80"/>
      <c r="J390" s="83"/>
    </row>
    <row r="391" spans="1:10" s="81" customFormat="1" x14ac:dyDescent="0.3">
      <c r="A391" s="82"/>
      <c r="B391" s="75"/>
      <c r="C391" s="73"/>
      <c r="D391" s="73"/>
      <c r="E391" s="74"/>
      <c r="F391" s="75"/>
      <c r="G391" s="75"/>
      <c r="H391" s="75"/>
      <c r="I391" s="80"/>
      <c r="J391" s="83"/>
    </row>
    <row r="392" spans="1:10" s="81" customFormat="1" x14ac:dyDescent="0.3">
      <c r="A392" s="82"/>
      <c r="B392" s="75"/>
      <c r="C392" s="73"/>
      <c r="D392" s="73"/>
      <c r="E392" s="74"/>
      <c r="F392" s="75"/>
      <c r="G392" s="75"/>
      <c r="H392" s="75"/>
      <c r="I392" s="80"/>
      <c r="J392" s="83"/>
    </row>
    <row r="393" spans="1:10" s="81" customFormat="1" x14ac:dyDescent="0.3">
      <c r="A393" s="82"/>
      <c r="B393" s="75"/>
      <c r="C393" s="73"/>
      <c r="D393" s="73"/>
      <c r="E393" s="74"/>
      <c r="F393" s="75"/>
      <c r="G393" s="75"/>
      <c r="H393" s="75"/>
      <c r="I393" s="80"/>
      <c r="J393" s="83"/>
    </row>
    <row r="394" spans="1:10" s="81" customFormat="1" x14ac:dyDescent="0.3">
      <c r="A394" s="82"/>
      <c r="B394" s="75"/>
      <c r="C394" s="73"/>
      <c r="D394" s="73"/>
      <c r="E394" s="74"/>
      <c r="F394" s="75"/>
      <c r="G394" s="75"/>
      <c r="H394" s="75"/>
      <c r="I394" s="80"/>
      <c r="J394" s="83"/>
    </row>
    <row r="395" spans="1:10" s="81" customFormat="1" x14ac:dyDescent="0.3">
      <c r="A395" s="82"/>
      <c r="B395" s="75"/>
      <c r="C395" s="73"/>
      <c r="D395" s="73"/>
      <c r="E395" s="74"/>
      <c r="F395" s="75"/>
      <c r="G395" s="75"/>
      <c r="H395" s="75"/>
      <c r="I395" s="80"/>
      <c r="J395" s="83"/>
    </row>
    <row r="396" spans="1:10" s="81" customFormat="1" x14ac:dyDescent="0.3">
      <c r="A396" s="82"/>
      <c r="B396" s="75"/>
      <c r="C396" s="73"/>
      <c r="D396" s="73"/>
      <c r="E396" s="74"/>
      <c r="F396" s="75"/>
      <c r="G396" s="75"/>
      <c r="H396" s="75"/>
      <c r="I396" s="80"/>
      <c r="J396" s="83"/>
    </row>
    <row r="397" spans="1:10" s="81" customFormat="1" x14ac:dyDescent="0.3">
      <c r="A397" s="82"/>
      <c r="B397" s="75"/>
      <c r="C397" s="73"/>
      <c r="D397" s="73"/>
      <c r="E397" s="74"/>
      <c r="F397" s="75"/>
      <c r="G397" s="75"/>
      <c r="H397" s="75"/>
      <c r="I397" s="80"/>
      <c r="J397" s="83"/>
    </row>
    <row r="398" spans="1:10" s="81" customFormat="1" x14ac:dyDescent="0.3">
      <c r="A398" s="82"/>
      <c r="B398" s="75"/>
      <c r="C398" s="73"/>
      <c r="D398" s="73"/>
      <c r="E398" s="74"/>
      <c r="F398" s="75"/>
      <c r="G398" s="75"/>
      <c r="H398" s="75"/>
      <c r="I398" s="80"/>
      <c r="J398" s="83"/>
    </row>
    <row r="399" spans="1:10" s="81" customFormat="1" x14ac:dyDescent="0.3">
      <c r="A399" s="82"/>
      <c r="B399" s="75"/>
      <c r="C399" s="73"/>
      <c r="D399" s="73"/>
      <c r="E399" s="74"/>
      <c r="F399" s="75"/>
      <c r="G399" s="75"/>
      <c r="H399" s="75"/>
      <c r="I399" s="80"/>
      <c r="J399" s="83"/>
    </row>
    <row r="400" spans="1:10" s="81" customFormat="1" x14ac:dyDescent="0.3">
      <c r="A400" s="82"/>
      <c r="B400" s="75"/>
      <c r="C400" s="73"/>
      <c r="D400" s="73"/>
      <c r="E400" s="74"/>
      <c r="F400" s="75"/>
      <c r="G400" s="75"/>
      <c r="H400" s="75"/>
      <c r="I400" s="80"/>
      <c r="J400" s="83"/>
    </row>
    <row r="401" spans="1:10" s="81" customFormat="1" x14ac:dyDescent="0.3">
      <c r="A401" s="82"/>
      <c r="B401" s="75"/>
      <c r="C401" s="73"/>
      <c r="D401" s="73"/>
      <c r="E401" s="74"/>
      <c r="F401" s="75"/>
      <c r="G401" s="75"/>
      <c r="H401" s="75"/>
      <c r="I401" s="80"/>
      <c r="J401" s="83"/>
    </row>
    <row r="402" spans="1:10" s="81" customFormat="1" x14ac:dyDescent="0.3">
      <c r="A402" s="82"/>
      <c r="B402" s="75"/>
      <c r="C402" s="73"/>
      <c r="D402" s="73"/>
      <c r="E402" s="74"/>
      <c r="F402" s="75"/>
      <c r="G402" s="75"/>
      <c r="H402" s="75"/>
      <c r="I402" s="80"/>
      <c r="J402" s="83"/>
    </row>
    <row r="403" spans="1:10" s="81" customFormat="1" x14ac:dyDescent="0.3">
      <c r="A403" s="82"/>
      <c r="B403" s="75"/>
      <c r="C403" s="73"/>
      <c r="D403" s="73"/>
      <c r="E403" s="74"/>
      <c r="F403" s="75"/>
      <c r="G403" s="75"/>
      <c r="H403" s="75"/>
      <c r="I403" s="80"/>
      <c r="J403" s="83"/>
    </row>
    <row r="404" spans="1:10" s="81" customFormat="1" x14ac:dyDescent="0.3">
      <c r="A404" s="82"/>
      <c r="B404" s="75"/>
      <c r="C404" s="73"/>
      <c r="D404" s="73"/>
      <c r="E404" s="74"/>
      <c r="F404" s="75"/>
      <c r="G404" s="75"/>
      <c r="H404" s="75"/>
      <c r="I404" s="80"/>
      <c r="J404" s="83"/>
    </row>
    <row r="405" spans="1:10" s="81" customFormat="1" x14ac:dyDescent="0.3">
      <c r="A405" s="82"/>
      <c r="B405" s="75"/>
      <c r="C405" s="73"/>
      <c r="D405" s="73"/>
      <c r="E405" s="74"/>
      <c r="F405" s="75"/>
      <c r="G405" s="75"/>
      <c r="H405" s="75"/>
      <c r="I405" s="80"/>
      <c r="J405" s="83"/>
    </row>
    <row r="406" spans="1:10" s="81" customFormat="1" x14ac:dyDescent="0.3">
      <c r="A406" s="82"/>
      <c r="B406" s="75"/>
      <c r="C406" s="73"/>
      <c r="D406" s="73"/>
      <c r="E406" s="74"/>
      <c r="F406" s="75"/>
      <c r="G406" s="75"/>
      <c r="H406" s="75"/>
      <c r="I406" s="80"/>
      <c r="J406" s="83"/>
    </row>
    <row r="407" spans="1:10" s="81" customFormat="1" x14ac:dyDescent="0.3">
      <c r="A407" s="82"/>
      <c r="B407" s="75"/>
      <c r="C407" s="73"/>
      <c r="D407" s="73"/>
      <c r="E407" s="74"/>
      <c r="F407" s="75"/>
      <c r="G407" s="75"/>
      <c r="H407" s="75"/>
      <c r="I407" s="80"/>
      <c r="J407" s="83"/>
    </row>
    <row r="408" spans="1:10" s="81" customFormat="1" x14ac:dyDescent="0.3">
      <c r="A408" s="82"/>
      <c r="B408" s="75"/>
      <c r="C408" s="73"/>
      <c r="D408" s="73"/>
      <c r="E408" s="74"/>
      <c r="F408" s="75"/>
      <c r="G408" s="75"/>
      <c r="H408" s="75"/>
      <c r="I408" s="80"/>
      <c r="J408" s="83"/>
    </row>
    <row r="409" spans="1:10" s="81" customFormat="1" x14ac:dyDescent="0.3">
      <c r="A409" s="82"/>
      <c r="B409" s="75"/>
      <c r="C409" s="73"/>
      <c r="D409" s="73"/>
      <c r="E409" s="74"/>
      <c r="F409" s="75"/>
      <c r="G409" s="75"/>
      <c r="H409" s="75"/>
      <c r="I409" s="80"/>
      <c r="J409" s="83"/>
    </row>
    <row r="410" spans="1:10" s="81" customFormat="1" x14ac:dyDescent="0.3">
      <c r="A410" s="82"/>
      <c r="B410" s="75"/>
      <c r="C410" s="73"/>
      <c r="D410" s="73"/>
      <c r="E410" s="74"/>
      <c r="F410" s="75"/>
      <c r="G410" s="75"/>
      <c r="H410" s="75"/>
      <c r="I410" s="80"/>
      <c r="J410" s="83"/>
    </row>
    <row r="411" spans="1:10" s="81" customFormat="1" x14ac:dyDescent="0.3">
      <c r="A411" s="82"/>
      <c r="B411" s="75"/>
      <c r="C411" s="73"/>
      <c r="D411" s="73"/>
      <c r="E411" s="74"/>
      <c r="F411" s="75"/>
      <c r="G411" s="129"/>
      <c r="H411" s="75"/>
      <c r="I411" s="80"/>
      <c r="J411" s="83"/>
    </row>
    <row r="412" spans="1:10" s="81" customFormat="1" x14ac:dyDescent="0.3">
      <c r="A412" s="82"/>
      <c r="B412" s="75"/>
      <c r="C412" s="73"/>
      <c r="D412" s="73"/>
      <c r="E412" s="74"/>
      <c r="F412" s="75"/>
      <c r="G412" s="75"/>
      <c r="H412" s="75"/>
      <c r="I412" s="80"/>
      <c r="J412" s="83"/>
    </row>
    <row r="413" spans="1:10" s="81" customFormat="1" x14ac:dyDescent="0.3">
      <c r="A413" s="82"/>
      <c r="B413" s="75"/>
      <c r="C413" s="73"/>
      <c r="D413" s="73"/>
      <c r="E413" s="74"/>
      <c r="F413" s="75"/>
      <c r="G413" s="75"/>
      <c r="H413" s="75"/>
      <c r="I413" s="80"/>
      <c r="J413" s="83"/>
    </row>
    <row r="414" spans="1:10" s="81" customFormat="1" x14ac:dyDescent="0.3">
      <c r="A414" s="82"/>
      <c r="B414" s="75"/>
      <c r="C414" s="73"/>
      <c r="D414" s="73"/>
      <c r="E414" s="74"/>
      <c r="F414" s="75"/>
      <c r="G414" s="75"/>
      <c r="H414" s="75"/>
      <c r="I414" s="80"/>
      <c r="J414" s="83"/>
    </row>
    <row r="415" spans="1:10" s="81" customFormat="1" x14ac:dyDescent="0.3">
      <c r="A415" s="82"/>
      <c r="B415" s="75"/>
      <c r="C415" s="73"/>
      <c r="D415" s="73"/>
      <c r="E415" s="74"/>
      <c r="F415" s="75"/>
      <c r="G415" s="75"/>
      <c r="H415" s="75"/>
      <c r="I415" s="80"/>
      <c r="J415" s="83"/>
    </row>
    <row r="416" spans="1:10" s="81" customFormat="1" x14ac:dyDescent="0.3">
      <c r="A416" s="82"/>
      <c r="B416" s="75"/>
      <c r="C416" s="73"/>
      <c r="D416" s="73"/>
      <c r="E416" s="74"/>
      <c r="F416" s="75"/>
      <c r="G416" s="75"/>
      <c r="H416" s="75"/>
      <c r="I416" s="80"/>
      <c r="J416" s="83"/>
    </row>
    <row r="417" spans="1:10" s="81" customFormat="1" x14ac:dyDescent="0.3">
      <c r="A417" s="82"/>
      <c r="B417" s="75"/>
      <c r="C417" s="73"/>
      <c r="D417" s="73"/>
      <c r="E417" s="74"/>
      <c r="F417" s="75"/>
      <c r="G417" s="75"/>
      <c r="H417" s="75"/>
      <c r="I417" s="80"/>
      <c r="J417" s="83"/>
    </row>
    <row r="418" spans="1:10" s="81" customFormat="1" x14ac:dyDescent="0.3">
      <c r="A418" s="82"/>
      <c r="B418" s="75"/>
      <c r="C418" s="73"/>
      <c r="D418" s="73"/>
      <c r="E418" s="74"/>
      <c r="F418" s="75"/>
      <c r="G418" s="75"/>
      <c r="H418" s="75"/>
      <c r="I418" s="80"/>
      <c r="J418" s="83"/>
    </row>
    <row r="419" spans="1:10" s="81" customFormat="1" x14ac:dyDescent="0.3">
      <c r="A419" s="82"/>
      <c r="B419" s="75"/>
      <c r="C419" s="73"/>
      <c r="D419" s="73"/>
      <c r="E419" s="74"/>
      <c r="F419" s="75"/>
      <c r="G419" s="129"/>
      <c r="H419" s="75"/>
      <c r="I419" s="80"/>
      <c r="J419" s="83"/>
    </row>
    <row r="420" spans="1:10" s="81" customFormat="1" x14ac:dyDescent="0.3">
      <c r="A420" s="82"/>
      <c r="B420" s="75"/>
      <c r="C420" s="73"/>
      <c r="D420" s="73"/>
      <c r="E420" s="74"/>
      <c r="F420" s="75"/>
      <c r="G420" s="129"/>
      <c r="H420" s="75"/>
      <c r="I420" s="80"/>
      <c r="J420" s="83"/>
    </row>
    <row r="421" spans="1:10" s="81" customFormat="1" x14ac:dyDescent="0.3">
      <c r="A421" s="82"/>
      <c r="B421" s="75"/>
      <c r="C421" s="73"/>
      <c r="D421" s="73"/>
      <c r="E421" s="74"/>
      <c r="F421" s="75"/>
      <c r="G421" s="129"/>
      <c r="H421" s="75"/>
      <c r="I421" s="80"/>
      <c r="J421" s="83"/>
    </row>
    <row r="422" spans="1:10" s="81" customFormat="1" x14ac:dyDescent="0.3">
      <c r="A422" s="82"/>
      <c r="B422" s="75"/>
      <c r="C422" s="73"/>
      <c r="D422" s="73"/>
      <c r="E422" s="74"/>
      <c r="F422" s="75"/>
      <c r="G422" s="129"/>
      <c r="H422" s="75"/>
      <c r="I422" s="80"/>
      <c r="J422" s="83"/>
    </row>
    <row r="423" spans="1:10" s="81" customFormat="1" x14ac:dyDescent="0.3">
      <c r="A423" s="82"/>
      <c r="B423" s="75"/>
      <c r="C423" s="73"/>
      <c r="D423" s="73"/>
      <c r="E423" s="74"/>
      <c r="F423" s="75"/>
      <c r="G423" s="129"/>
      <c r="H423" s="75"/>
      <c r="I423" s="80"/>
      <c r="J423" s="83"/>
    </row>
    <row r="424" spans="1:10" s="81" customFormat="1" x14ac:dyDescent="0.3">
      <c r="A424" s="82"/>
      <c r="B424" s="75"/>
      <c r="C424" s="73"/>
      <c r="D424" s="73"/>
      <c r="E424" s="74"/>
      <c r="F424" s="75"/>
      <c r="G424" s="129"/>
      <c r="H424" s="75"/>
      <c r="I424" s="80"/>
      <c r="J424" s="83"/>
    </row>
    <row r="425" spans="1:10" s="81" customFormat="1" x14ac:dyDescent="0.3">
      <c r="A425" s="82"/>
      <c r="B425" s="75"/>
      <c r="C425" s="73"/>
      <c r="D425" s="73"/>
      <c r="E425" s="74"/>
      <c r="F425" s="75"/>
      <c r="G425" s="129"/>
      <c r="H425" s="75"/>
      <c r="I425" s="80"/>
      <c r="J425" s="83"/>
    </row>
    <row r="426" spans="1:10" s="81" customFormat="1" x14ac:dyDescent="0.3">
      <c r="A426" s="82"/>
      <c r="B426" s="75"/>
      <c r="C426" s="73"/>
      <c r="D426" s="73"/>
      <c r="E426" s="74"/>
      <c r="F426" s="75"/>
      <c r="G426" s="129"/>
      <c r="H426" s="75"/>
      <c r="I426" s="80"/>
      <c r="J426" s="83"/>
    </row>
    <row r="427" spans="1:10" s="81" customFormat="1" x14ac:dyDescent="0.3">
      <c r="A427" s="82"/>
      <c r="B427" s="75"/>
      <c r="C427" s="73"/>
      <c r="D427" s="73"/>
      <c r="E427" s="74"/>
      <c r="F427" s="75"/>
      <c r="G427" s="129"/>
      <c r="H427" s="75"/>
      <c r="I427" s="80"/>
      <c r="J427" s="83"/>
    </row>
    <row r="428" spans="1:10" s="81" customFormat="1" x14ac:dyDescent="0.3">
      <c r="A428" s="82"/>
      <c r="B428" s="75"/>
      <c r="C428" s="73"/>
      <c r="D428" s="73"/>
      <c r="E428" s="74"/>
      <c r="F428" s="75"/>
      <c r="G428" s="129"/>
      <c r="H428" s="75"/>
      <c r="I428" s="80"/>
      <c r="J428" s="83"/>
    </row>
    <row r="429" spans="1:10" s="81" customFormat="1" x14ac:dyDescent="0.3">
      <c r="A429" s="82"/>
      <c r="B429" s="75"/>
      <c r="C429" s="73"/>
      <c r="D429" s="73"/>
      <c r="E429" s="74"/>
      <c r="F429" s="75"/>
      <c r="G429" s="129"/>
      <c r="H429" s="75"/>
      <c r="I429" s="80"/>
      <c r="J429" s="83"/>
    </row>
    <row r="430" spans="1:10" s="81" customFormat="1" x14ac:dyDescent="0.3">
      <c r="A430" s="82"/>
      <c r="B430" s="75"/>
      <c r="C430" s="73"/>
      <c r="D430" s="73"/>
      <c r="E430" s="74"/>
      <c r="F430" s="75"/>
      <c r="G430" s="129"/>
      <c r="H430" s="75"/>
      <c r="I430" s="80"/>
      <c r="J430" s="83"/>
    </row>
    <row r="431" spans="1:10" s="81" customFormat="1" x14ac:dyDescent="0.3">
      <c r="A431" s="82"/>
      <c r="B431" s="75"/>
      <c r="C431" s="73"/>
      <c r="D431" s="73"/>
      <c r="E431" s="74"/>
      <c r="F431" s="75"/>
      <c r="G431" s="129"/>
      <c r="H431" s="75"/>
      <c r="I431" s="80"/>
      <c r="J431" s="83"/>
    </row>
    <row r="432" spans="1:10" s="81" customFormat="1" x14ac:dyDescent="0.3">
      <c r="A432" s="82"/>
      <c r="B432" s="75"/>
      <c r="C432" s="73"/>
      <c r="D432" s="73"/>
      <c r="E432" s="74"/>
      <c r="F432" s="75"/>
      <c r="G432" s="129"/>
      <c r="H432" s="75"/>
      <c r="I432" s="80"/>
      <c r="J432" s="83"/>
    </row>
    <row r="433" spans="1:10" s="81" customFormat="1" x14ac:dyDescent="0.3">
      <c r="A433" s="82"/>
      <c r="B433" s="75"/>
      <c r="C433" s="73"/>
      <c r="D433" s="73"/>
      <c r="E433" s="74"/>
      <c r="F433" s="75"/>
      <c r="G433" s="129"/>
      <c r="H433" s="75"/>
      <c r="I433" s="80"/>
      <c r="J433" s="83"/>
    </row>
    <row r="434" spans="1:10" s="81" customFormat="1" x14ac:dyDescent="0.3">
      <c r="A434" s="82"/>
      <c r="B434" s="75"/>
      <c r="C434" s="73"/>
      <c r="D434" s="73"/>
      <c r="E434" s="74"/>
      <c r="F434" s="75"/>
      <c r="G434" s="129"/>
      <c r="H434" s="75"/>
      <c r="I434" s="80"/>
      <c r="J434" s="83"/>
    </row>
    <row r="435" spans="1:10" s="81" customFormat="1" x14ac:dyDescent="0.3">
      <c r="A435" s="82"/>
      <c r="B435" s="75"/>
      <c r="C435" s="73"/>
      <c r="D435" s="73"/>
      <c r="E435" s="74"/>
      <c r="F435" s="75"/>
      <c r="G435" s="129"/>
      <c r="H435" s="75"/>
      <c r="I435" s="80"/>
      <c r="J435" s="83"/>
    </row>
    <row r="436" spans="1:10" s="81" customFormat="1" x14ac:dyDescent="0.3">
      <c r="A436" s="82"/>
      <c r="B436" s="75"/>
      <c r="C436" s="73"/>
      <c r="D436" s="73"/>
      <c r="E436" s="74"/>
      <c r="F436" s="75"/>
      <c r="G436" s="129"/>
      <c r="H436" s="75"/>
      <c r="I436" s="80"/>
      <c r="J436" s="83"/>
    </row>
    <row r="437" spans="1:10" s="81" customFormat="1" x14ac:dyDescent="0.3">
      <c r="A437" s="82"/>
      <c r="B437" s="75"/>
      <c r="C437" s="73"/>
      <c r="D437" s="73"/>
      <c r="E437" s="74"/>
      <c r="F437" s="75"/>
      <c r="G437" s="129"/>
      <c r="H437" s="75"/>
      <c r="I437" s="80"/>
      <c r="J437" s="83"/>
    </row>
    <row r="438" spans="1:10" s="81" customFormat="1" x14ac:dyDescent="0.3">
      <c r="A438" s="82"/>
      <c r="B438" s="75"/>
      <c r="C438" s="73"/>
      <c r="D438" s="73"/>
      <c r="E438" s="74"/>
      <c r="F438" s="75"/>
      <c r="G438" s="129"/>
      <c r="H438" s="75"/>
      <c r="I438" s="80"/>
      <c r="J438" s="83"/>
    </row>
    <row r="439" spans="1:10" s="81" customFormat="1" x14ac:dyDescent="0.3">
      <c r="A439" s="82"/>
      <c r="B439" s="75"/>
      <c r="C439" s="73"/>
      <c r="D439" s="73"/>
      <c r="E439" s="74"/>
      <c r="F439" s="75"/>
      <c r="G439" s="129"/>
      <c r="H439" s="75"/>
      <c r="I439" s="80"/>
      <c r="J439" s="83"/>
    </row>
    <row r="440" spans="1:10" s="81" customFormat="1" x14ac:dyDescent="0.3">
      <c r="A440" s="82"/>
      <c r="B440" s="75"/>
      <c r="C440" s="73"/>
      <c r="D440" s="73"/>
      <c r="E440" s="74"/>
      <c r="F440" s="75"/>
      <c r="G440" s="129"/>
      <c r="H440" s="75"/>
      <c r="I440" s="80"/>
      <c r="J440" s="83"/>
    </row>
    <row r="441" spans="1:10" s="81" customFormat="1" x14ac:dyDescent="0.3">
      <c r="A441" s="82"/>
      <c r="B441" s="75"/>
      <c r="C441" s="73"/>
      <c r="D441" s="73"/>
      <c r="E441" s="74"/>
      <c r="F441" s="75"/>
      <c r="G441" s="129"/>
      <c r="H441" s="75"/>
      <c r="I441" s="80"/>
      <c r="J441" s="83"/>
    </row>
    <row r="442" spans="1:10" s="81" customFormat="1" x14ac:dyDescent="0.3">
      <c r="A442" s="82"/>
      <c r="B442" s="75"/>
      <c r="C442" s="75"/>
      <c r="D442" s="73"/>
      <c r="E442" s="74"/>
      <c r="F442" s="75"/>
      <c r="G442" s="75"/>
      <c r="H442" s="75"/>
      <c r="I442" s="80"/>
    </row>
    <row r="443" spans="1:10" s="81" customFormat="1" x14ac:dyDescent="0.3">
      <c r="A443" s="82"/>
      <c r="B443" s="75"/>
      <c r="C443" s="75"/>
      <c r="D443" s="73"/>
      <c r="E443" s="74"/>
      <c r="F443" s="75"/>
      <c r="G443" s="75"/>
      <c r="H443" s="75"/>
      <c r="I443" s="80"/>
    </row>
    <row r="444" spans="1:10" x14ac:dyDescent="0.25">
      <c r="A444" s="300" t="s">
        <v>167</v>
      </c>
      <c r="B444" s="301"/>
      <c r="C444" s="301"/>
      <c r="D444" s="301"/>
      <c r="E444" s="301"/>
      <c r="F444" s="302"/>
      <c r="G444" s="84"/>
      <c r="H444" s="84"/>
      <c r="I444" s="85">
        <f>SUM(I11:I443)</f>
        <v>0</v>
      </c>
    </row>
    <row r="445" spans="1:10" ht="13.5" customHeight="1" x14ac:dyDescent="0.25">
      <c r="A445" s="12"/>
      <c r="B445" s="12"/>
      <c r="C445" s="12"/>
      <c r="D445" s="12"/>
      <c r="E445" s="66"/>
      <c r="F445" s="12"/>
      <c r="G445" s="12"/>
      <c r="H445" s="12"/>
      <c r="I445" s="69" t="s">
        <v>29</v>
      </c>
    </row>
    <row r="446" spans="1:10" ht="13.5" customHeight="1" x14ac:dyDescent="0.25">
      <c r="A446" s="12" t="s">
        <v>30</v>
      </c>
      <c r="B446" s="12"/>
      <c r="C446" s="12"/>
      <c r="D446" s="12"/>
      <c r="E446" s="66"/>
      <c r="F446" s="12"/>
      <c r="G446" s="12"/>
      <c r="H446" s="12"/>
      <c r="I446" s="69">
        <v>0</v>
      </c>
    </row>
    <row r="447" spans="1:10" ht="13.5" customHeight="1" x14ac:dyDescent="0.25">
      <c r="A447" s="12" t="s">
        <v>31</v>
      </c>
      <c r="B447" s="12"/>
      <c r="C447" s="12"/>
      <c r="D447" s="12"/>
      <c r="E447" s="66"/>
      <c r="F447" s="12"/>
      <c r="G447" s="12"/>
      <c r="H447" s="12"/>
      <c r="I447" s="69">
        <v>0</v>
      </c>
    </row>
    <row r="448" spans="1:10" ht="13.5" customHeight="1" x14ac:dyDescent="0.25">
      <c r="A448" s="12" t="s">
        <v>32</v>
      </c>
      <c r="B448" s="12"/>
      <c r="C448" s="12"/>
      <c r="D448" s="12"/>
      <c r="E448" s="66"/>
      <c r="F448" s="12"/>
      <c r="G448" s="12"/>
      <c r="H448" s="12"/>
      <c r="I448" s="69">
        <v>0</v>
      </c>
    </row>
    <row r="449" spans="1:12" ht="13.5" customHeight="1" x14ac:dyDescent="0.25">
      <c r="A449" s="12" t="s">
        <v>33</v>
      </c>
      <c r="B449" s="12"/>
      <c r="C449" s="12"/>
      <c r="D449" s="12"/>
      <c r="E449" s="66"/>
      <c r="F449" s="12"/>
      <c r="G449" s="12"/>
      <c r="H449" s="12"/>
      <c r="I449" s="69">
        <f>I2+I3+I4+I5-I8-I446-I448</f>
        <v>0</v>
      </c>
    </row>
    <row r="450" spans="1:12" x14ac:dyDescent="0.25">
      <c r="A450" s="86" t="s">
        <v>168</v>
      </c>
      <c r="B450" s="12"/>
      <c r="C450" s="12"/>
      <c r="D450" s="12"/>
      <c r="E450" s="66"/>
      <c r="F450" s="12"/>
      <c r="G450" s="12"/>
      <c r="H450" s="12"/>
      <c r="I450" s="87">
        <v>0</v>
      </c>
    </row>
    <row r="451" spans="1:12" x14ac:dyDescent="0.25">
      <c r="A451" s="12"/>
      <c r="B451" s="12"/>
      <c r="C451" s="12"/>
      <c r="D451" s="12"/>
      <c r="E451" s="66"/>
      <c r="F451" s="12"/>
      <c r="G451" s="12"/>
      <c r="H451" s="12"/>
      <c r="I451" s="69"/>
    </row>
    <row r="452" spans="1:12" x14ac:dyDescent="0.25">
      <c r="A452" s="303"/>
      <c r="B452" s="303"/>
      <c r="C452" s="303"/>
      <c r="D452" s="12"/>
      <c r="E452" s="303"/>
      <c r="F452" s="303"/>
      <c r="G452" s="88"/>
      <c r="H452" s="88"/>
      <c r="I452" s="69"/>
    </row>
    <row r="453" spans="1:12" x14ac:dyDescent="0.25">
      <c r="A453" s="65" t="s">
        <v>5</v>
      </c>
      <c r="B453" s="89"/>
      <c r="C453" s="121"/>
      <c r="D453" s="12"/>
      <c r="E453" s="12"/>
      <c r="F453" s="12"/>
      <c r="G453" s="12"/>
      <c r="H453" s="12"/>
      <c r="I453" s="69"/>
      <c r="J453" s="90"/>
    </row>
    <row r="454" spans="1:12" x14ac:dyDescent="0.25">
      <c r="A454" s="22"/>
      <c r="B454" s="12"/>
      <c r="C454" s="12"/>
      <c r="D454" s="37"/>
      <c r="E454" s="304"/>
      <c r="F454" s="304"/>
      <c r="G454" s="91"/>
      <c r="H454" s="91"/>
      <c r="I454" s="67"/>
    </row>
    <row r="455" spans="1:12" x14ac:dyDescent="0.25">
      <c r="A455" s="65" t="s">
        <v>6</v>
      </c>
      <c r="B455" s="89"/>
      <c r="C455" s="121"/>
      <c r="D455" s="12"/>
      <c r="E455" s="66"/>
      <c r="F455" s="12"/>
      <c r="G455" s="12"/>
      <c r="H455" s="12"/>
      <c r="I455" s="67"/>
    </row>
    <row r="456" spans="1:12" x14ac:dyDescent="0.25">
      <c r="A456" s="49" t="s">
        <v>106</v>
      </c>
      <c r="B456" s="12"/>
      <c r="C456" s="12"/>
      <c r="D456" s="12"/>
      <c r="E456" s="66"/>
      <c r="F456" s="12"/>
      <c r="G456" s="12"/>
      <c r="H456" s="12"/>
      <c r="I456" s="67"/>
    </row>
    <row r="457" spans="1:12" x14ac:dyDescent="0.25">
      <c r="A457" s="22"/>
      <c r="B457" s="12"/>
      <c r="C457" s="12"/>
      <c r="D457" s="12"/>
      <c r="E457" s="66"/>
      <c r="F457" s="12"/>
      <c r="G457" s="12"/>
      <c r="H457" s="12"/>
      <c r="I457" s="67"/>
    </row>
    <row r="458" spans="1:12" x14ac:dyDescent="0.25">
      <c r="A458" s="25"/>
    </row>
    <row r="459" spans="1:12" x14ac:dyDescent="0.25">
      <c r="A459" s="94"/>
    </row>
    <row r="461" spans="1:12" ht="14.4" x14ac:dyDescent="0.3">
      <c r="A461" s="120" t="s">
        <v>75</v>
      </c>
      <c r="B461" s="96"/>
      <c r="C461" s="96"/>
      <c r="D461" s="126"/>
      <c r="E461"/>
      <c r="F461"/>
      <c r="G461"/>
      <c r="H461"/>
      <c r="I461"/>
      <c r="J461"/>
      <c r="K461"/>
    </row>
    <row r="462" spans="1:12" ht="14.4" x14ac:dyDescent="0.3">
      <c r="A462" s="120" t="s">
        <v>89</v>
      </c>
      <c r="B462" s="120" t="s">
        <v>88</v>
      </c>
      <c r="C462" s="120" t="s">
        <v>66</v>
      </c>
      <c r="D462" s="126" t="s">
        <v>70</v>
      </c>
      <c r="E462"/>
      <c r="F462"/>
      <c r="G462"/>
      <c r="H462"/>
      <c r="I462"/>
      <c r="J462"/>
      <c r="K462"/>
      <c r="L462" s="97"/>
    </row>
    <row r="463" spans="1:12" ht="14.4" x14ac:dyDescent="0.3">
      <c r="A463" s="95" t="s">
        <v>34</v>
      </c>
      <c r="B463" s="95" t="s">
        <v>34</v>
      </c>
      <c r="C463" s="95" t="s">
        <v>34</v>
      </c>
      <c r="D463" s="130"/>
      <c r="E463"/>
      <c r="F463"/>
      <c r="G463"/>
      <c r="H463"/>
      <c r="I463"/>
      <c r="J463"/>
      <c r="K463"/>
    </row>
    <row r="464" spans="1:12" ht="14.4" x14ac:dyDescent="0.3">
      <c r="A464" s="98" t="s">
        <v>35</v>
      </c>
      <c r="B464" s="99"/>
      <c r="C464" s="99"/>
      <c r="D464" s="131"/>
      <c r="E464"/>
      <c r="F464"/>
      <c r="G464"/>
      <c r="H464"/>
      <c r="I464"/>
      <c r="J464"/>
      <c r="K464"/>
    </row>
    <row r="465" spans="1:11" ht="14.4" x14ac:dyDescent="0.3">
      <c r="A465"/>
      <c r="B465"/>
      <c r="C465"/>
      <c r="D465"/>
      <c r="E465"/>
      <c r="F465"/>
      <c r="G465"/>
      <c r="H465"/>
      <c r="I465"/>
      <c r="J465"/>
      <c r="K465"/>
    </row>
    <row r="466" spans="1:11" ht="14.4" x14ac:dyDescent="0.3">
      <c r="A466"/>
      <c r="B466"/>
      <c r="C466"/>
      <c r="D466"/>
      <c r="E466"/>
      <c r="F466"/>
      <c r="G466"/>
      <c r="H466"/>
      <c r="I466"/>
      <c r="J466"/>
      <c r="K466"/>
    </row>
    <row r="467" spans="1:11" ht="14.4" x14ac:dyDescent="0.3">
      <c r="A467"/>
      <c r="B467"/>
      <c r="C467"/>
      <c r="D467"/>
      <c r="E467"/>
      <c r="F467"/>
      <c r="G467"/>
      <c r="H467"/>
      <c r="I467"/>
      <c r="J467"/>
      <c r="K467"/>
    </row>
    <row r="468" spans="1:11" ht="14.4" x14ac:dyDescent="0.3">
      <c r="A468"/>
      <c r="B468"/>
      <c r="C468"/>
      <c r="D468"/>
      <c r="E468"/>
      <c r="F468"/>
      <c r="G468"/>
      <c r="H468"/>
      <c r="I468"/>
      <c r="J468"/>
      <c r="K468"/>
    </row>
    <row r="469" spans="1:11" ht="14.4" x14ac:dyDescent="0.3">
      <c r="A469"/>
      <c r="B469"/>
      <c r="C469"/>
      <c r="D469"/>
      <c r="E469"/>
      <c r="F469"/>
      <c r="G469"/>
      <c r="H469"/>
      <c r="I469"/>
      <c r="J469"/>
      <c r="K469"/>
    </row>
    <row r="470" spans="1:11" ht="14.4" x14ac:dyDescent="0.3">
      <c r="A470"/>
      <c r="B470"/>
      <c r="C470"/>
      <c r="D470"/>
      <c r="E470"/>
      <c r="F470"/>
      <c r="G470"/>
      <c r="H470"/>
      <c r="I470"/>
      <c r="J470"/>
      <c r="K470"/>
    </row>
    <row r="471" spans="1:11" ht="14.4" x14ac:dyDescent="0.3">
      <c r="A471"/>
      <c r="B471"/>
      <c r="C471"/>
      <c r="D471"/>
      <c r="E471"/>
      <c r="F471"/>
      <c r="G471"/>
      <c r="H471"/>
      <c r="I471"/>
      <c r="J471"/>
      <c r="K471"/>
    </row>
    <row r="472" spans="1:11" ht="14.4" x14ac:dyDescent="0.3">
      <c r="A472"/>
      <c r="B472"/>
      <c r="C472"/>
      <c r="D472"/>
      <c r="E472"/>
      <c r="F472"/>
      <c r="G472"/>
      <c r="H472"/>
      <c r="I472"/>
      <c r="J472"/>
      <c r="K472"/>
    </row>
    <row r="473" spans="1:11" ht="14.4" x14ac:dyDescent="0.3">
      <c r="A473"/>
      <c r="B473"/>
      <c r="C473"/>
      <c r="D473"/>
      <c r="E473"/>
      <c r="F473"/>
      <c r="G473"/>
      <c r="H473"/>
      <c r="I473"/>
      <c r="J473"/>
      <c r="K473"/>
    </row>
    <row r="474" spans="1:11" ht="14.4" x14ac:dyDescent="0.3">
      <c r="A474"/>
      <c r="B474"/>
      <c r="C474"/>
      <c r="D474"/>
      <c r="E474"/>
      <c r="F474"/>
      <c r="G474"/>
      <c r="H474"/>
      <c r="I474"/>
      <c r="J474"/>
      <c r="K474"/>
    </row>
    <row r="475" spans="1:11" ht="14.4" x14ac:dyDescent="0.3">
      <c r="A475"/>
      <c r="B475"/>
      <c r="C475"/>
      <c r="D475"/>
      <c r="E475"/>
      <c r="F475"/>
      <c r="G475"/>
      <c r="H475"/>
      <c r="I475"/>
      <c r="J475"/>
      <c r="K475"/>
    </row>
    <row r="476" spans="1:11" ht="14.4" x14ac:dyDescent="0.3">
      <c r="A476"/>
      <c r="B476"/>
      <c r="C476"/>
      <c r="D476"/>
      <c r="E476"/>
      <c r="F476"/>
      <c r="G476"/>
      <c r="H476"/>
      <c r="I476"/>
      <c r="J476"/>
      <c r="K476"/>
    </row>
    <row r="477" spans="1:11" ht="14.4" x14ac:dyDescent="0.3">
      <c r="A477"/>
      <c r="B477"/>
      <c r="C477"/>
      <c r="D477"/>
      <c r="E477"/>
      <c r="F477"/>
      <c r="G477"/>
      <c r="H477"/>
      <c r="I477"/>
      <c r="J477"/>
      <c r="K477"/>
    </row>
    <row r="478" spans="1:11" ht="14.4" x14ac:dyDescent="0.3">
      <c r="A478"/>
      <c r="B478"/>
      <c r="C478"/>
      <c r="D478"/>
      <c r="E478"/>
      <c r="F478"/>
      <c r="G478"/>
      <c r="H478"/>
      <c r="I478"/>
      <c r="J478"/>
      <c r="K478"/>
    </row>
    <row r="479" spans="1:11" ht="14.4" x14ac:dyDescent="0.3">
      <c r="A479"/>
      <c r="B479"/>
      <c r="C479"/>
      <c r="D479"/>
      <c r="E479"/>
      <c r="F479"/>
      <c r="G479"/>
      <c r="H479"/>
      <c r="I479"/>
      <c r="J479"/>
      <c r="K479"/>
    </row>
    <row r="480" spans="1:11" ht="14.4" x14ac:dyDescent="0.3">
      <c r="A480"/>
      <c r="B480"/>
      <c r="C480"/>
      <c r="D480"/>
      <c r="E480"/>
      <c r="F480"/>
      <c r="G480"/>
      <c r="H480"/>
      <c r="I480"/>
      <c r="J480"/>
      <c r="K480"/>
    </row>
    <row r="481" spans="1:11" ht="14.4" x14ac:dyDescent="0.3">
      <c r="A481"/>
      <c r="B481"/>
      <c r="C481"/>
      <c r="D481"/>
      <c r="E481"/>
      <c r="F481"/>
      <c r="G481"/>
      <c r="H481"/>
      <c r="I481"/>
      <c r="J481"/>
      <c r="K481"/>
    </row>
    <row r="482" spans="1:11" ht="14.4" x14ac:dyDescent="0.3">
      <c r="A482"/>
      <c r="B482"/>
      <c r="C482"/>
      <c r="D482"/>
      <c r="E482"/>
      <c r="F482"/>
      <c r="G482"/>
      <c r="H482"/>
      <c r="I482"/>
      <c r="J482"/>
      <c r="K482"/>
    </row>
    <row r="483" spans="1:11" ht="14.4" x14ac:dyDescent="0.3">
      <c r="A483"/>
      <c r="B483"/>
      <c r="C483"/>
      <c r="D483"/>
      <c r="E483"/>
      <c r="F483"/>
      <c r="G483"/>
      <c r="H483"/>
      <c r="I483"/>
      <c r="J483"/>
      <c r="K483"/>
    </row>
    <row r="484" spans="1:11" ht="14.4" x14ac:dyDescent="0.3">
      <c r="A484"/>
      <c r="B484"/>
      <c r="C484"/>
      <c r="D484"/>
      <c r="E484"/>
      <c r="F484"/>
      <c r="G484"/>
      <c r="H484"/>
      <c r="I484"/>
      <c r="J484"/>
      <c r="K484"/>
    </row>
    <row r="485" spans="1:11" ht="14.4" x14ac:dyDescent="0.3">
      <c r="A485"/>
      <c r="B485"/>
      <c r="C485"/>
      <c r="D485"/>
      <c r="E485"/>
      <c r="F485"/>
      <c r="G485"/>
      <c r="H485"/>
      <c r="I485"/>
      <c r="J485"/>
      <c r="K485"/>
    </row>
    <row r="486" spans="1:11" ht="14.4" x14ac:dyDescent="0.3">
      <c r="A486"/>
      <c r="B486"/>
      <c r="C486"/>
      <c r="D486"/>
      <c r="E486"/>
      <c r="F486"/>
      <c r="G486"/>
      <c r="H486"/>
      <c r="I486"/>
      <c r="J486"/>
      <c r="K486"/>
    </row>
    <row r="487" spans="1:11" ht="14.4" x14ac:dyDescent="0.3">
      <c r="A487"/>
      <c r="B487"/>
      <c r="C487"/>
      <c r="D487"/>
      <c r="E487"/>
      <c r="F487"/>
      <c r="G487"/>
      <c r="H487"/>
      <c r="I487"/>
      <c r="J487"/>
      <c r="K487"/>
    </row>
    <row r="488" spans="1:11" ht="14.4" x14ac:dyDescent="0.3">
      <c r="A488"/>
      <c r="B488"/>
      <c r="C488"/>
      <c r="D488"/>
      <c r="E488"/>
      <c r="F488"/>
      <c r="G488"/>
      <c r="H488"/>
      <c r="I488"/>
      <c r="J488"/>
      <c r="K488"/>
    </row>
    <row r="489" spans="1:11" ht="14.4" x14ac:dyDescent="0.3">
      <c r="A489"/>
      <c r="B489"/>
      <c r="C489"/>
      <c r="D489"/>
      <c r="E489"/>
      <c r="F489"/>
      <c r="G489"/>
      <c r="H489"/>
      <c r="I489"/>
      <c r="J489"/>
      <c r="K489"/>
    </row>
    <row r="490" spans="1:11" ht="14.4" x14ac:dyDescent="0.3">
      <c r="A490"/>
      <c r="B490"/>
      <c r="C490"/>
      <c r="D490"/>
      <c r="E490"/>
      <c r="F490"/>
      <c r="G490"/>
      <c r="H490"/>
      <c r="I490"/>
      <c r="J490"/>
      <c r="K490"/>
    </row>
    <row r="491" spans="1:11" ht="14.4" x14ac:dyDescent="0.3">
      <c r="A491"/>
      <c r="B491"/>
      <c r="C491"/>
      <c r="D491"/>
      <c r="E491"/>
      <c r="F491"/>
      <c r="G491"/>
      <c r="H491"/>
      <c r="I491"/>
      <c r="J491"/>
      <c r="K491"/>
    </row>
    <row r="492" spans="1:11" ht="14.4" x14ac:dyDescent="0.3">
      <c r="A492"/>
      <c r="B492"/>
      <c r="C492"/>
      <c r="D492"/>
      <c r="E492"/>
      <c r="F492"/>
      <c r="G492"/>
      <c r="H492"/>
      <c r="I492"/>
      <c r="J492"/>
      <c r="K492"/>
    </row>
    <row r="493" spans="1:11" ht="14.4" x14ac:dyDescent="0.3">
      <c r="A493"/>
      <c r="B493"/>
      <c r="C493"/>
      <c r="D493"/>
      <c r="E493"/>
      <c r="F493"/>
      <c r="G493"/>
      <c r="H493"/>
      <c r="I493"/>
      <c r="J493"/>
      <c r="K493"/>
    </row>
    <row r="494" spans="1:11" ht="14.4" x14ac:dyDescent="0.3">
      <c r="A494"/>
      <c r="B494"/>
      <c r="C494"/>
      <c r="D494"/>
      <c r="E494"/>
      <c r="F494"/>
      <c r="G494"/>
      <c r="H494"/>
      <c r="I494"/>
      <c r="J494"/>
      <c r="K494"/>
    </row>
    <row r="495" spans="1:11" ht="14.4" x14ac:dyDescent="0.3">
      <c r="A495"/>
      <c r="B495"/>
      <c r="C495"/>
      <c r="D495"/>
      <c r="E495"/>
      <c r="F495"/>
      <c r="G495"/>
      <c r="H495"/>
      <c r="I495"/>
      <c r="J495"/>
      <c r="K495"/>
    </row>
    <row r="496" spans="1:11" ht="14.4" x14ac:dyDescent="0.3">
      <c r="A496"/>
      <c r="B496"/>
      <c r="C496"/>
      <c r="D496"/>
      <c r="E496"/>
      <c r="F496"/>
      <c r="G496"/>
      <c r="H496"/>
      <c r="I496"/>
      <c r="J496"/>
      <c r="K496"/>
    </row>
    <row r="497" spans="1:11" ht="14.4" x14ac:dyDescent="0.3">
      <c r="A497"/>
      <c r="B497"/>
      <c r="C497"/>
      <c r="D497"/>
      <c r="E497"/>
      <c r="F497"/>
      <c r="G497"/>
      <c r="H497"/>
      <c r="I497"/>
      <c r="J497"/>
      <c r="K497"/>
    </row>
    <row r="498" spans="1:11" ht="14.4" x14ac:dyDescent="0.3">
      <c r="A498"/>
      <c r="B498"/>
      <c r="C498"/>
      <c r="D498"/>
      <c r="E498"/>
      <c r="F498"/>
      <c r="G498"/>
      <c r="H498"/>
      <c r="I498"/>
      <c r="J498"/>
      <c r="K498"/>
    </row>
    <row r="499" spans="1:11" ht="14.4" x14ac:dyDescent="0.3">
      <c r="A499"/>
      <c r="B499"/>
      <c r="C499"/>
      <c r="D499"/>
      <c r="E499"/>
      <c r="F499"/>
      <c r="G499"/>
      <c r="H499"/>
      <c r="I499"/>
      <c r="J499"/>
      <c r="K499"/>
    </row>
    <row r="500" spans="1:11" ht="14.4" x14ac:dyDescent="0.3">
      <c r="A500"/>
      <c r="B500"/>
      <c r="C500"/>
      <c r="D500"/>
      <c r="E500"/>
      <c r="F500"/>
      <c r="G500"/>
      <c r="H500"/>
      <c r="I500"/>
      <c r="J500"/>
      <c r="K500"/>
    </row>
    <row r="501" spans="1:11" ht="14.4" x14ac:dyDescent="0.3">
      <c r="A501"/>
      <c r="B501"/>
      <c r="C501"/>
      <c r="D501"/>
      <c r="E501"/>
      <c r="F501"/>
      <c r="G501"/>
      <c r="H501"/>
      <c r="I501"/>
      <c r="J501"/>
      <c r="K501"/>
    </row>
    <row r="502" spans="1:11" ht="14.4" x14ac:dyDescent="0.3">
      <c r="A502"/>
      <c r="B502"/>
      <c r="C502"/>
      <c r="D502"/>
      <c r="E502"/>
      <c r="F502"/>
      <c r="G502"/>
      <c r="H502"/>
      <c r="I502"/>
      <c r="J502"/>
      <c r="K502"/>
    </row>
    <row r="503" spans="1:11" ht="14.4" x14ac:dyDescent="0.3">
      <c r="A503"/>
      <c r="B503"/>
      <c r="C503"/>
      <c r="D503"/>
      <c r="E503"/>
      <c r="F503"/>
      <c r="G503"/>
      <c r="H503"/>
      <c r="I503"/>
      <c r="J503"/>
      <c r="K503"/>
    </row>
    <row r="504" spans="1:11" ht="14.4" x14ac:dyDescent="0.3">
      <c r="A504"/>
      <c r="B504"/>
      <c r="C504"/>
      <c r="D504"/>
      <c r="E504"/>
      <c r="F504"/>
      <c r="G504"/>
      <c r="H504"/>
      <c r="I504"/>
      <c r="J504"/>
      <c r="K504"/>
    </row>
    <row r="505" spans="1:11" ht="14.4" x14ac:dyDescent="0.3">
      <c r="A505"/>
      <c r="B505"/>
      <c r="C505"/>
      <c r="D505"/>
      <c r="E505"/>
      <c r="F505"/>
      <c r="G505"/>
      <c r="H505"/>
      <c r="I505"/>
      <c r="J505"/>
      <c r="K505"/>
    </row>
    <row r="506" spans="1:11" ht="14.4" x14ac:dyDescent="0.3">
      <c r="A506"/>
      <c r="B506"/>
      <c r="C506"/>
      <c r="D506"/>
      <c r="E506"/>
      <c r="F506"/>
      <c r="G506"/>
      <c r="H506"/>
      <c r="I506"/>
      <c r="J506"/>
      <c r="K506"/>
    </row>
    <row r="507" spans="1:11" ht="14.4" x14ac:dyDescent="0.3">
      <c r="A507"/>
      <c r="B507"/>
      <c r="C507"/>
      <c r="D507"/>
      <c r="E507"/>
      <c r="F507"/>
      <c r="G507"/>
      <c r="H507"/>
      <c r="I507"/>
      <c r="J507"/>
      <c r="K507"/>
    </row>
    <row r="508" spans="1:11" ht="14.4" x14ac:dyDescent="0.3">
      <c r="A508"/>
      <c r="B508"/>
      <c r="C508"/>
      <c r="D508"/>
      <c r="E508"/>
      <c r="F508"/>
      <c r="G508"/>
      <c r="H508"/>
      <c r="I508"/>
      <c r="J508"/>
      <c r="K508"/>
    </row>
    <row r="509" spans="1:11" ht="14.4" x14ac:dyDescent="0.3">
      <c r="A509"/>
      <c r="B509"/>
      <c r="C509"/>
      <c r="D509"/>
      <c r="E509"/>
      <c r="F509"/>
      <c r="G509"/>
      <c r="H509"/>
      <c r="I509"/>
      <c r="J509"/>
      <c r="K509"/>
    </row>
    <row r="510" spans="1:11" ht="14.4" x14ac:dyDescent="0.3">
      <c r="A510"/>
      <c r="B510"/>
      <c r="C510"/>
      <c r="D510"/>
      <c r="E510"/>
      <c r="F510"/>
      <c r="G510"/>
      <c r="H510"/>
      <c r="I510"/>
      <c r="J510"/>
      <c r="K510"/>
    </row>
    <row r="511" spans="1:11" ht="14.4" x14ac:dyDescent="0.3">
      <c r="A511"/>
      <c r="B511"/>
      <c r="C511"/>
      <c r="D511"/>
      <c r="E511"/>
      <c r="F511"/>
      <c r="G511"/>
      <c r="H511"/>
      <c r="I511"/>
      <c r="J511"/>
      <c r="K511"/>
    </row>
    <row r="512" spans="1:11" ht="14.4" x14ac:dyDescent="0.3">
      <c r="A512"/>
      <c r="B512"/>
      <c r="C512"/>
      <c r="D512"/>
      <c r="E512"/>
      <c r="F512"/>
      <c r="G512"/>
      <c r="H512"/>
      <c r="I512"/>
      <c r="J512"/>
      <c r="K512"/>
    </row>
    <row r="513" spans="1:11" ht="14.4" x14ac:dyDescent="0.3">
      <c r="A513"/>
      <c r="B513"/>
      <c r="C513"/>
      <c r="D513"/>
      <c r="E513"/>
      <c r="F513"/>
      <c r="G513"/>
      <c r="H513"/>
      <c r="I513"/>
      <c r="J513"/>
      <c r="K513"/>
    </row>
    <row r="514" spans="1:11" ht="14.4" x14ac:dyDescent="0.3">
      <c r="A514"/>
      <c r="B514"/>
      <c r="C514"/>
      <c r="D514"/>
      <c r="E514"/>
      <c r="F514"/>
      <c r="G514"/>
      <c r="H514"/>
      <c r="I514"/>
      <c r="J514"/>
      <c r="K514"/>
    </row>
    <row r="515" spans="1:11" ht="14.4" x14ac:dyDescent="0.3">
      <c r="A515"/>
      <c r="B515"/>
      <c r="C515"/>
      <c r="D515"/>
      <c r="E515"/>
      <c r="F515"/>
      <c r="G515"/>
      <c r="H515"/>
      <c r="I515"/>
      <c r="J515"/>
      <c r="K515"/>
    </row>
    <row r="516" spans="1:11" ht="14.4" x14ac:dyDescent="0.3">
      <c r="A516"/>
      <c r="B516"/>
      <c r="C516"/>
      <c r="D516"/>
      <c r="E516"/>
      <c r="F516"/>
      <c r="G516"/>
      <c r="H516"/>
      <c r="I516"/>
      <c r="J516"/>
      <c r="K516"/>
    </row>
    <row r="517" spans="1:11" ht="14.4" x14ac:dyDescent="0.3">
      <c r="A517"/>
      <c r="B517"/>
      <c r="C517"/>
      <c r="D517"/>
      <c r="E517"/>
      <c r="F517"/>
      <c r="G517"/>
      <c r="H517"/>
      <c r="I517"/>
      <c r="J517"/>
      <c r="K517"/>
    </row>
    <row r="518" spans="1:11" ht="14.4" x14ac:dyDescent="0.3">
      <c r="A518"/>
      <c r="B518"/>
      <c r="C518"/>
      <c r="D518"/>
      <c r="E518"/>
      <c r="F518"/>
      <c r="G518"/>
      <c r="H518"/>
      <c r="I518"/>
      <c r="J518"/>
      <c r="K518"/>
    </row>
    <row r="519" spans="1:11" ht="14.4" x14ac:dyDescent="0.3">
      <c r="A519"/>
      <c r="B519"/>
      <c r="C519"/>
      <c r="D519"/>
      <c r="E519"/>
      <c r="F519"/>
      <c r="G519"/>
      <c r="H519"/>
      <c r="I519"/>
      <c r="J519"/>
      <c r="K519"/>
    </row>
    <row r="520" spans="1:11" ht="14.4" x14ac:dyDescent="0.3">
      <c r="A520"/>
      <c r="B520"/>
      <c r="C520"/>
      <c r="D520"/>
      <c r="E520"/>
      <c r="F520"/>
      <c r="G520"/>
      <c r="H520"/>
      <c r="I520"/>
      <c r="J520"/>
      <c r="K520"/>
    </row>
    <row r="521" spans="1:11" ht="14.4" x14ac:dyDescent="0.3">
      <c r="A521"/>
      <c r="B521"/>
      <c r="C521"/>
      <c r="D521"/>
      <c r="E521"/>
      <c r="F521"/>
      <c r="G521"/>
      <c r="H521"/>
      <c r="I521"/>
      <c r="J521"/>
      <c r="K521"/>
    </row>
    <row r="522" spans="1:11" ht="14.4" x14ac:dyDescent="0.3">
      <c r="A522"/>
      <c r="B522"/>
      <c r="C522"/>
      <c r="D522"/>
      <c r="E522"/>
      <c r="F522"/>
      <c r="G522"/>
      <c r="H522"/>
      <c r="I522"/>
      <c r="J522"/>
      <c r="K522"/>
    </row>
    <row r="523" spans="1:11" ht="14.4" x14ac:dyDescent="0.3">
      <c r="A523"/>
      <c r="B523"/>
      <c r="C523"/>
      <c r="D523"/>
      <c r="E523"/>
      <c r="F523"/>
      <c r="G523"/>
      <c r="H523"/>
      <c r="I523"/>
      <c r="J523"/>
      <c r="K523"/>
    </row>
    <row r="524" spans="1:11" ht="14.4" x14ac:dyDescent="0.3">
      <c r="A524"/>
      <c r="B524"/>
      <c r="C524"/>
      <c r="D524"/>
      <c r="E524"/>
      <c r="F524"/>
      <c r="G524"/>
      <c r="H524"/>
      <c r="I524"/>
      <c r="J524"/>
      <c r="K524"/>
    </row>
    <row r="525" spans="1:11" ht="14.4" x14ac:dyDescent="0.3">
      <c r="A525"/>
      <c r="B525"/>
      <c r="C525"/>
      <c r="D525"/>
      <c r="E525"/>
      <c r="F525"/>
      <c r="G525"/>
      <c r="H525"/>
      <c r="I525"/>
      <c r="J525"/>
      <c r="K525"/>
    </row>
    <row r="526" spans="1:11" ht="14.4" x14ac:dyDescent="0.3">
      <c r="A526"/>
      <c r="B526"/>
      <c r="C526"/>
      <c r="D526"/>
      <c r="E526"/>
      <c r="F526"/>
      <c r="G526"/>
      <c r="H526"/>
      <c r="I526"/>
      <c r="J526"/>
      <c r="K526"/>
    </row>
    <row r="527" spans="1:11" ht="14.4" x14ac:dyDescent="0.3">
      <c r="A527"/>
      <c r="B527"/>
      <c r="C527"/>
      <c r="D527"/>
      <c r="E527"/>
      <c r="F527"/>
      <c r="G527"/>
      <c r="H527"/>
      <c r="I527"/>
      <c r="J527"/>
      <c r="K527"/>
    </row>
    <row r="528" spans="1:11" ht="14.4" x14ac:dyDescent="0.3">
      <c r="A528"/>
      <c r="B528"/>
      <c r="C528"/>
      <c r="D528"/>
      <c r="E528"/>
      <c r="F528"/>
      <c r="G528"/>
      <c r="H528"/>
      <c r="I528"/>
      <c r="J528"/>
      <c r="K528"/>
    </row>
    <row r="529" spans="1:11" ht="14.4" x14ac:dyDescent="0.3">
      <c r="A529"/>
      <c r="B529"/>
      <c r="C529"/>
      <c r="D529"/>
      <c r="E529"/>
      <c r="F529"/>
      <c r="G529"/>
      <c r="H529"/>
      <c r="I529"/>
      <c r="J529"/>
      <c r="K529"/>
    </row>
    <row r="530" spans="1:11" ht="14.4" x14ac:dyDescent="0.3">
      <c r="A530"/>
      <c r="B530"/>
      <c r="C530"/>
      <c r="D530"/>
      <c r="E530"/>
      <c r="F530"/>
      <c r="G530"/>
      <c r="H530"/>
      <c r="I530"/>
      <c r="J530"/>
      <c r="K530"/>
    </row>
    <row r="531" spans="1:11" ht="14.4" x14ac:dyDescent="0.3">
      <c r="A531"/>
      <c r="B531"/>
      <c r="C531"/>
      <c r="D531"/>
      <c r="E531"/>
      <c r="F531"/>
      <c r="G531"/>
      <c r="H531"/>
      <c r="I531"/>
      <c r="J531"/>
      <c r="K531"/>
    </row>
    <row r="532" spans="1:11" ht="14.4" x14ac:dyDescent="0.3">
      <c r="A532"/>
      <c r="B532"/>
      <c r="C532"/>
      <c r="D532"/>
      <c r="E532"/>
      <c r="F532"/>
      <c r="G532"/>
      <c r="H532"/>
      <c r="I532"/>
      <c r="J532"/>
      <c r="K532"/>
    </row>
    <row r="533" spans="1:11" ht="14.4" x14ac:dyDescent="0.3">
      <c r="A533"/>
      <c r="B533"/>
      <c r="C533"/>
      <c r="D533"/>
      <c r="E533"/>
      <c r="F533"/>
      <c r="G533"/>
      <c r="H533"/>
      <c r="I533"/>
      <c r="J533"/>
      <c r="K533"/>
    </row>
    <row r="534" spans="1:11" ht="14.4" x14ac:dyDescent="0.3">
      <c r="A534"/>
      <c r="B534"/>
      <c r="C534"/>
      <c r="D534"/>
      <c r="E534"/>
      <c r="F534"/>
      <c r="G534"/>
      <c r="H534"/>
      <c r="I534"/>
      <c r="J534"/>
      <c r="K534"/>
    </row>
    <row r="535" spans="1:11" ht="14.4" x14ac:dyDescent="0.3">
      <c r="A535"/>
      <c r="B535"/>
      <c r="C535"/>
      <c r="D535"/>
      <c r="E535"/>
      <c r="F535"/>
      <c r="G535"/>
      <c r="H535"/>
      <c r="I535"/>
      <c r="J535"/>
      <c r="K535"/>
    </row>
    <row r="536" spans="1:11" ht="14.4" x14ac:dyDescent="0.3">
      <c r="A536"/>
      <c r="B536"/>
      <c r="C536"/>
      <c r="D536"/>
      <c r="E536"/>
      <c r="F536"/>
      <c r="G536"/>
      <c r="H536"/>
      <c r="I536"/>
      <c r="J536"/>
      <c r="K536"/>
    </row>
    <row r="537" spans="1:11" ht="14.4" x14ac:dyDescent="0.3">
      <c r="A537"/>
      <c r="B537"/>
      <c r="C537"/>
      <c r="D537"/>
      <c r="E537"/>
      <c r="F537"/>
      <c r="G537"/>
      <c r="H537"/>
      <c r="I537"/>
      <c r="J537"/>
      <c r="K537"/>
    </row>
    <row r="538" spans="1:11" ht="14.4" x14ac:dyDescent="0.3">
      <c r="A538"/>
      <c r="B538"/>
      <c r="C538"/>
      <c r="D538"/>
      <c r="E538"/>
      <c r="F538"/>
      <c r="G538"/>
      <c r="H538"/>
      <c r="I538"/>
      <c r="J538"/>
      <c r="K538"/>
    </row>
    <row r="539" spans="1:11" ht="14.4" x14ac:dyDescent="0.3">
      <c r="A539"/>
      <c r="B539"/>
      <c r="C539"/>
      <c r="D539"/>
      <c r="E539"/>
      <c r="F539"/>
      <c r="G539"/>
      <c r="H539"/>
      <c r="I539"/>
      <c r="J539"/>
      <c r="K539"/>
    </row>
    <row r="540" spans="1:11" ht="14.4" x14ac:dyDescent="0.3">
      <c r="A540"/>
      <c r="B540"/>
      <c r="C540"/>
      <c r="D540"/>
      <c r="E540"/>
      <c r="F540"/>
      <c r="G540"/>
      <c r="H540"/>
      <c r="I540"/>
      <c r="J540"/>
      <c r="K540"/>
    </row>
    <row r="541" spans="1:11" ht="14.4" x14ac:dyDescent="0.3">
      <c r="A541"/>
      <c r="B541"/>
      <c r="C541"/>
      <c r="D541"/>
      <c r="E541"/>
      <c r="F541"/>
      <c r="G541"/>
      <c r="H541"/>
      <c r="I541"/>
      <c r="J541"/>
      <c r="K541"/>
    </row>
    <row r="542" spans="1:11" ht="14.4" x14ac:dyDescent="0.3">
      <c r="A542"/>
      <c r="B542"/>
      <c r="C542"/>
      <c r="D542"/>
      <c r="E542"/>
      <c r="F542"/>
      <c r="G542"/>
      <c r="H542"/>
      <c r="I542"/>
      <c r="J542"/>
      <c r="K542"/>
    </row>
    <row r="543" spans="1:11" ht="14.4" x14ac:dyDescent="0.3">
      <c r="A543"/>
      <c r="B543"/>
      <c r="C543"/>
      <c r="D543"/>
      <c r="E543"/>
      <c r="F543"/>
      <c r="G543"/>
      <c r="H543"/>
      <c r="I543"/>
      <c r="J543"/>
      <c r="K543"/>
    </row>
    <row r="544" spans="1:11" ht="14.4" x14ac:dyDescent="0.3">
      <c r="A544"/>
      <c r="B544"/>
      <c r="C544"/>
      <c r="D544"/>
      <c r="E544"/>
      <c r="F544"/>
      <c r="G544"/>
      <c r="H544"/>
      <c r="I544"/>
      <c r="J544"/>
      <c r="K544"/>
    </row>
    <row r="545" spans="1:11" ht="14.4" x14ac:dyDescent="0.3">
      <c r="A545"/>
      <c r="B545"/>
      <c r="C545"/>
      <c r="D545"/>
      <c r="E545"/>
      <c r="F545"/>
      <c r="G545"/>
      <c r="H545"/>
      <c r="I545"/>
      <c r="J545"/>
      <c r="K545"/>
    </row>
    <row r="546" spans="1:11" ht="14.4" x14ac:dyDescent="0.3">
      <c r="A546"/>
      <c r="B546"/>
      <c r="C546"/>
      <c r="D546"/>
      <c r="E546"/>
      <c r="F546"/>
      <c r="G546"/>
      <c r="H546"/>
      <c r="I546"/>
      <c r="J546"/>
      <c r="K546"/>
    </row>
    <row r="547" spans="1:11" ht="14.4" x14ac:dyDescent="0.3">
      <c r="A547"/>
      <c r="B547"/>
      <c r="C547"/>
      <c r="D547"/>
      <c r="E547"/>
      <c r="F547"/>
      <c r="G547"/>
      <c r="H547"/>
      <c r="I547"/>
      <c r="J547"/>
      <c r="K547"/>
    </row>
    <row r="548" spans="1:11" ht="14.4" x14ac:dyDescent="0.3">
      <c r="A548"/>
      <c r="B548"/>
      <c r="C548"/>
      <c r="D548"/>
      <c r="E548"/>
      <c r="F548"/>
      <c r="G548"/>
      <c r="H548"/>
      <c r="I548"/>
      <c r="J548"/>
      <c r="K548"/>
    </row>
    <row r="549" spans="1:11" ht="14.4" x14ac:dyDescent="0.3">
      <c r="A549"/>
      <c r="B549"/>
      <c r="C549"/>
      <c r="D549"/>
      <c r="E549"/>
      <c r="F549"/>
      <c r="G549"/>
      <c r="H549"/>
      <c r="I549"/>
      <c r="J549"/>
      <c r="K549"/>
    </row>
    <row r="550" spans="1:11" ht="14.4" x14ac:dyDescent="0.3">
      <c r="A550"/>
      <c r="B550"/>
      <c r="C550"/>
      <c r="D550"/>
      <c r="E550"/>
      <c r="F550"/>
      <c r="G550"/>
      <c r="H550"/>
      <c r="I550"/>
      <c r="J550"/>
      <c r="K550"/>
    </row>
    <row r="551" spans="1:11" ht="14.4" x14ac:dyDescent="0.3">
      <c r="A551"/>
      <c r="B551"/>
      <c r="C551"/>
      <c r="D551"/>
      <c r="E551"/>
      <c r="F551"/>
      <c r="G551"/>
      <c r="H551"/>
      <c r="I551"/>
      <c r="J551"/>
      <c r="K551"/>
    </row>
    <row r="552" spans="1:11" ht="14.4" x14ac:dyDescent="0.3">
      <c r="A552"/>
      <c r="B552"/>
      <c r="C552"/>
      <c r="D552"/>
      <c r="E552"/>
      <c r="F552"/>
      <c r="G552"/>
      <c r="H552"/>
      <c r="I552"/>
      <c r="J552"/>
      <c r="K552"/>
    </row>
    <row r="553" spans="1:11" ht="14.4" x14ac:dyDescent="0.3">
      <c r="A553"/>
      <c r="B553"/>
      <c r="C553"/>
      <c r="D553"/>
      <c r="E553"/>
      <c r="F553"/>
      <c r="G553"/>
      <c r="H553"/>
      <c r="I553"/>
      <c r="J553"/>
      <c r="K553"/>
    </row>
    <row r="554" spans="1:11" ht="14.4" x14ac:dyDescent="0.3">
      <c r="A554"/>
      <c r="B554"/>
      <c r="C554"/>
      <c r="D554"/>
      <c r="E554"/>
      <c r="F554"/>
      <c r="G554"/>
      <c r="H554"/>
      <c r="I554"/>
      <c r="J554"/>
      <c r="K554"/>
    </row>
    <row r="555" spans="1:11" ht="14.4" x14ac:dyDescent="0.3">
      <c r="A555"/>
      <c r="B555"/>
      <c r="C555"/>
      <c r="D555"/>
      <c r="E555"/>
      <c r="F555"/>
      <c r="G555"/>
      <c r="H555"/>
      <c r="I555"/>
      <c r="J555"/>
      <c r="K555"/>
    </row>
    <row r="556" spans="1:11" ht="14.4" x14ac:dyDescent="0.3">
      <c r="A556"/>
      <c r="B556"/>
      <c r="C556"/>
      <c r="D556"/>
      <c r="E556"/>
      <c r="F556"/>
      <c r="G556"/>
      <c r="H556"/>
      <c r="I556"/>
      <c r="J556"/>
      <c r="K556"/>
    </row>
    <row r="557" spans="1:11" ht="14.4" x14ac:dyDescent="0.3">
      <c r="A557"/>
      <c r="B557"/>
      <c r="C557"/>
      <c r="D557"/>
      <c r="E557"/>
      <c r="F557"/>
      <c r="G557"/>
      <c r="H557"/>
      <c r="I557"/>
      <c r="J557"/>
      <c r="K557"/>
    </row>
    <row r="558" spans="1:11" ht="14.4" x14ac:dyDescent="0.3">
      <c r="A558"/>
      <c r="B558"/>
      <c r="C558"/>
      <c r="D558"/>
      <c r="E558"/>
      <c r="F558"/>
      <c r="G558"/>
      <c r="H558"/>
      <c r="I558"/>
      <c r="J558"/>
      <c r="K558"/>
    </row>
    <row r="559" spans="1:11" ht="14.4" x14ac:dyDescent="0.3">
      <c r="A559"/>
      <c r="B559"/>
      <c r="C559"/>
      <c r="D559"/>
      <c r="E559"/>
      <c r="F559"/>
      <c r="G559"/>
      <c r="H559"/>
      <c r="I559"/>
      <c r="J559"/>
      <c r="K559"/>
    </row>
    <row r="560" spans="1:11" ht="14.4" x14ac:dyDescent="0.3">
      <c r="A560"/>
      <c r="B560"/>
      <c r="C560"/>
      <c r="D560"/>
      <c r="E560"/>
      <c r="F560"/>
      <c r="G560"/>
      <c r="H560"/>
      <c r="I560"/>
      <c r="J560"/>
      <c r="K560"/>
    </row>
    <row r="561" spans="1:11" ht="14.4" x14ac:dyDescent="0.3">
      <c r="A561"/>
      <c r="B561"/>
      <c r="C561"/>
      <c r="D561"/>
      <c r="E561"/>
      <c r="F561"/>
      <c r="G561"/>
      <c r="H561"/>
      <c r="I561"/>
      <c r="J561"/>
      <c r="K561"/>
    </row>
    <row r="562" spans="1:11" ht="14.4" x14ac:dyDescent="0.3">
      <c r="A562"/>
      <c r="B562"/>
      <c r="C562"/>
      <c r="D562"/>
      <c r="E562"/>
      <c r="F562"/>
      <c r="G562"/>
      <c r="H562"/>
      <c r="I562"/>
      <c r="J562"/>
      <c r="K562"/>
    </row>
    <row r="563" spans="1:11" ht="14.4" x14ac:dyDescent="0.3">
      <c r="A563"/>
      <c r="B563"/>
      <c r="C563"/>
      <c r="D563"/>
      <c r="E563"/>
      <c r="F563"/>
      <c r="G563"/>
      <c r="H563"/>
      <c r="I563"/>
      <c r="J563"/>
      <c r="K563"/>
    </row>
    <row r="564" spans="1:11" ht="14.4" x14ac:dyDescent="0.3">
      <c r="A564"/>
      <c r="B564"/>
      <c r="C564"/>
      <c r="D564"/>
      <c r="E564"/>
      <c r="F564"/>
      <c r="G564"/>
      <c r="H564"/>
      <c r="I564"/>
      <c r="J564"/>
      <c r="K564"/>
    </row>
    <row r="565" spans="1:11" ht="14.4" x14ac:dyDescent="0.3">
      <c r="A565"/>
      <c r="B565"/>
      <c r="C565"/>
      <c r="D565"/>
      <c r="E565"/>
      <c r="F565"/>
      <c r="G565"/>
      <c r="H565"/>
      <c r="I565"/>
      <c r="J565"/>
      <c r="K565"/>
    </row>
    <row r="566" spans="1:11" ht="14.4" x14ac:dyDescent="0.3">
      <c r="A566"/>
      <c r="B566"/>
      <c r="C566"/>
      <c r="D566"/>
      <c r="E566"/>
      <c r="F566"/>
      <c r="G566"/>
      <c r="H566"/>
      <c r="I566"/>
      <c r="J566"/>
      <c r="K566"/>
    </row>
    <row r="567" spans="1:11" ht="14.4" x14ac:dyDescent="0.3">
      <c r="A567"/>
      <c r="B567"/>
      <c r="C567"/>
      <c r="D567"/>
      <c r="E567"/>
      <c r="F567"/>
      <c r="G567"/>
      <c r="H567"/>
      <c r="I567"/>
      <c r="J567"/>
      <c r="K567"/>
    </row>
    <row r="568" spans="1:11" ht="14.4" x14ac:dyDescent="0.3">
      <c r="A568"/>
      <c r="B568"/>
      <c r="C568"/>
      <c r="D568"/>
      <c r="E568"/>
      <c r="F568"/>
      <c r="G568"/>
      <c r="H568"/>
      <c r="I568"/>
      <c r="J568"/>
      <c r="K568"/>
    </row>
    <row r="569" spans="1:11" ht="14.4" x14ac:dyDescent="0.3">
      <c r="A569"/>
      <c r="B569"/>
      <c r="C569"/>
      <c r="D569"/>
      <c r="E569"/>
      <c r="F569"/>
      <c r="G569"/>
      <c r="H569"/>
      <c r="I569"/>
      <c r="J569"/>
      <c r="K569"/>
    </row>
    <row r="570" spans="1:11" ht="14.4" x14ac:dyDescent="0.3">
      <c r="A570"/>
      <c r="B570"/>
      <c r="C570"/>
      <c r="D570"/>
      <c r="E570"/>
      <c r="F570"/>
      <c r="G570"/>
      <c r="H570"/>
      <c r="I570"/>
      <c r="J570"/>
      <c r="K570"/>
    </row>
    <row r="571" spans="1:11" ht="14.4" x14ac:dyDescent="0.3">
      <c r="A571"/>
      <c r="B571"/>
      <c r="C571"/>
      <c r="D571"/>
      <c r="E571"/>
      <c r="F571"/>
      <c r="G571"/>
      <c r="H571"/>
      <c r="I571"/>
      <c r="J571"/>
      <c r="K571"/>
    </row>
    <row r="572" spans="1:11" ht="14.4" x14ac:dyDescent="0.3">
      <c r="A572"/>
      <c r="B572"/>
      <c r="C572"/>
      <c r="D572"/>
      <c r="E572"/>
      <c r="F572"/>
      <c r="G572"/>
      <c r="H572"/>
      <c r="I572"/>
      <c r="J572"/>
      <c r="K572"/>
    </row>
    <row r="573" spans="1:11" ht="14.4" x14ac:dyDescent="0.3">
      <c r="A573"/>
      <c r="B573"/>
      <c r="C573"/>
      <c r="D573"/>
      <c r="E573"/>
      <c r="F573"/>
      <c r="G573"/>
      <c r="H573"/>
      <c r="I573"/>
      <c r="J573"/>
      <c r="K573"/>
    </row>
    <row r="574" spans="1:11" ht="14.4" x14ac:dyDescent="0.3">
      <c r="A574"/>
      <c r="B574"/>
      <c r="C574"/>
      <c r="D574"/>
      <c r="E574"/>
      <c r="F574"/>
      <c r="G574"/>
      <c r="H574"/>
      <c r="I574"/>
      <c r="J574"/>
      <c r="K574"/>
    </row>
    <row r="575" spans="1:11" ht="14.4" x14ac:dyDescent="0.3">
      <c r="A575"/>
      <c r="B575"/>
      <c r="C575"/>
      <c r="D575"/>
      <c r="E575"/>
      <c r="F575"/>
      <c r="G575"/>
      <c r="H575"/>
      <c r="I575"/>
      <c r="J575"/>
      <c r="K575"/>
    </row>
    <row r="576" spans="1:11" ht="14.4" x14ac:dyDescent="0.3">
      <c r="A576"/>
      <c r="B576"/>
      <c r="C576"/>
      <c r="D576"/>
      <c r="E576"/>
      <c r="F576"/>
      <c r="G576"/>
      <c r="H576"/>
      <c r="I576"/>
      <c r="J576"/>
      <c r="K576"/>
    </row>
    <row r="577" spans="1:11" ht="14.4" x14ac:dyDescent="0.3">
      <c r="A577"/>
      <c r="B577"/>
      <c r="C577"/>
      <c r="D577"/>
      <c r="E577"/>
      <c r="F577"/>
      <c r="G577"/>
      <c r="H577"/>
      <c r="I577"/>
      <c r="J577"/>
      <c r="K577"/>
    </row>
    <row r="578" spans="1:11" ht="14.4" x14ac:dyDescent="0.3">
      <c r="A578"/>
      <c r="B578"/>
      <c r="C578"/>
      <c r="D578"/>
      <c r="E578"/>
      <c r="F578"/>
      <c r="G578"/>
      <c r="H578"/>
      <c r="I578"/>
      <c r="J578"/>
      <c r="K578"/>
    </row>
    <row r="579" spans="1:11" ht="14.4" x14ac:dyDescent="0.3">
      <c r="A579"/>
      <c r="B579"/>
      <c r="C579"/>
      <c r="D579"/>
      <c r="E579"/>
      <c r="F579"/>
      <c r="G579"/>
      <c r="H579"/>
      <c r="I579"/>
      <c r="J579"/>
      <c r="K579"/>
    </row>
    <row r="580" spans="1:11" ht="14.4" x14ac:dyDescent="0.3">
      <c r="A580"/>
      <c r="B580"/>
      <c r="C580"/>
      <c r="D580"/>
      <c r="E580"/>
      <c r="F580"/>
      <c r="G580"/>
      <c r="H580"/>
      <c r="I580"/>
      <c r="J580"/>
      <c r="K580"/>
    </row>
    <row r="581" spans="1:11" ht="14.4" x14ac:dyDescent="0.3">
      <c r="A581"/>
      <c r="B581"/>
      <c r="C581"/>
      <c r="D581"/>
      <c r="E581"/>
      <c r="F581"/>
      <c r="G581"/>
      <c r="H581"/>
      <c r="I581"/>
      <c r="J581"/>
      <c r="K581"/>
    </row>
    <row r="582" spans="1:11" ht="14.4" x14ac:dyDescent="0.3">
      <c r="A582"/>
      <c r="B582"/>
      <c r="C582"/>
      <c r="D582"/>
      <c r="E582"/>
      <c r="F582"/>
      <c r="G582"/>
      <c r="H582"/>
      <c r="I582"/>
      <c r="J582"/>
      <c r="K582"/>
    </row>
    <row r="583" spans="1:11" ht="14.4" x14ac:dyDescent="0.3">
      <c r="A583"/>
      <c r="B583"/>
      <c r="C583"/>
      <c r="D583"/>
      <c r="E583"/>
      <c r="F583"/>
      <c r="G583"/>
      <c r="H583"/>
      <c r="I583"/>
      <c r="J583"/>
      <c r="K583"/>
    </row>
    <row r="584" spans="1:11" ht="14.4" x14ac:dyDescent="0.3">
      <c r="A584"/>
      <c r="B584"/>
      <c r="C584"/>
      <c r="D584"/>
      <c r="E584"/>
      <c r="F584"/>
      <c r="G584"/>
      <c r="H584"/>
      <c r="I584"/>
      <c r="J584"/>
      <c r="K584"/>
    </row>
    <row r="585" spans="1:11" ht="14.4" x14ac:dyDescent="0.3">
      <c r="A585"/>
      <c r="B585"/>
      <c r="C585"/>
      <c r="D585"/>
      <c r="E585"/>
      <c r="F585"/>
      <c r="G585"/>
      <c r="H585"/>
      <c r="I585"/>
      <c r="J585"/>
      <c r="K585"/>
    </row>
    <row r="586" spans="1:11" ht="14.4" x14ac:dyDescent="0.3">
      <c r="A586"/>
      <c r="B586"/>
      <c r="C586"/>
      <c r="D586"/>
      <c r="E586"/>
      <c r="F586"/>
      <c r="G586"/>
      <c r="H586"/>
      <c r="I586"/>
      <c r="J586"/>
      <c r="K586"/>
    </row>
    <row r="587" spans="1:11" ht="14.4" x14ac:dyDescent="0.3">
      <c r="A587"/>
      <c r="B587"/>
      <c r="C587"/>
      <c r="D587"/>
      <c r="E587"/>
      <c r="F587"/>
      <c r="G587"/>
      <c r="H587"/>
      <c r="I587"/>
      <c r="J587"/>
      <c r="K587"/>
    </row>
    <row r="588" spans="1:11" ht="14.4" x14ac:dyDescent="0.3">
      <c r="A588"/>
      <c r="B588"/>
      <c r="C588"/>
      <c r="D588"/>
      <c r="E588"/>
      <c r="F588"/>
      <c r="G588"/>
      <c r="H588"/>
      <c r="I588"/>
      <c r="J588"/>
      <c r="K588"/>
    </row>
    <row r="589" spans="1:11" ht="14.4" x14ac:dyDescent="0.3">
      <c r="A589"/>
      <c r="B589"/>
      <c r="C589"/>
      <c r="D589"/>
      <c r="E589"/>
      <c r="F589"/>
      <c r="G589"/>
      <c r="H589"/>
      <c r="I589"/>
      <c r="J589"/>
      <c r="K589"/>
    </row>
    <row r="590" spans="1:11" ht="14.4" x14ac:dyDescent="0.3">
      <c r="A590"/>
      <c r="B590"/>
      <c r="C590"/>
      <c r="D590"/>
      <c r="E590"/>
      <c r="F590"/>
      <c r="G590"/>
      <c r="H590"/>
      <c r="I590"/>
      <c r="J590"/>
      <c r="K590"/>
    </row>
    <row r="591" spans="1:11" ht="14.4" x14ac:dyDescent="0.3">
      <c r="A591"/>
      <c r="B591"/>
      <c r="C591"/>
      <c r="D591"/>
      <c r="E591"/>
      <c r="F591"/>
      <c r="G591"/>
      <c r="H591"/>
      <c r="I591"/>
      <c r="J591"/>
      <c r="K591"/>
    </row>
    <row r="592" spans="1:11" ht="14.4" x14ac:dyDescent="0.3">
      <c r="A592"/>
      <c r="B592"/>
      <c r="C592"/>
      <c r="D592"/>
      <c r="E592"/>
      <c r="F592"/>
      <c r="G592"/>
      <c r="H592"/>
      <c r="I592"/>
      <c r="J592"/>
      <c r="K592"/>
    </row>
    <row r="593" spans="1:11" ht="14.4" x14ac:dyDescent="0.3">
      <c r="A593"/>
      <c r="B593"/>
      <c r="C593"/>
      <c r="D593"/>
      <c r="E593"/>
      <c r="F593"/>
      <c r="G593"/>
      <c r="H593"/>
      <c r="I593"/>
      <c r="J593"/>
      <c r="K593"/>
    </row>
    <row r="594" spans="1:11" ht="14.4" x14ac:dyDescent="0.3">
      <c r="A594"/>
      <c r="B594"/>
      <c r="C594"/>
      <c r="D594"/>
      <c r="E594"/>
      <c r="F594"/>
      <c r="G594"/>
      <c r="H594"/>
      <c r="I594"/>
      <c r="J594"/>
      <c r="K594"/>
    </row>
    <row r="595" spans="1:11" ht="14.4" x14ac:dyDescent="0.3">
      <c r="A595"/>
      <c r="B595"/>
      <c r="C595"/>
      <c r="D595"/>
      <c r="E595"/>
      <c r="F595"/>
      <c r="G595"/>
      <c r="H595"/>
      <c r="I595"/>
      <c r="J595"/>
      <c r="K595"/>
    </row>
    <row r="596" spans="1:11" ht="14.4" x14ac:dyDescent="0.3">
      <c r="A596"/>
      <c r="B596"/>
      <c r="C596"/>
      <c r="D596"/>
      <c r="E596"/>
      <c r="F596"/>
      <c r="G596"/>
      <c r="H596"/>
      <c r="I596"/>
      <c r="J596"/>
      <c r="K596"/>
    </row>
    <row r="597" spans="1:11" ht="14.4" x14ac:dyDescent="0.3">
      <c r="A597"/>
      <c r="B597"/>
      <c r="C597"/>
      <c r="D597"/>
      <c r="E597"/>
      <c r="F597"/>
      <c r="G597"/>
      <c r="H597"/>
      <c r="I597"/>
      <c r="J597"/>
      <c r="K597"/>
    </row>
    <row r="598" spans="1:11" ht="14.4" x14ac:dyDescent="0.3">
      <c r="A598"/>
      <c r="B598"/>
      <c r="C598"/>
      <c r="D598"/>
      <c r="E598"/>
      <c r="F598"/>
      <c r="G598"/>
      <c r="H598"/>
      <c r="I598"/>
      <c r="J598"/>
      <c r="K598"/>
    </row>
    <row r="599" spans="1:11" ht="14.4" x14ac:dyDescent="0.3">
      <c r="A599"/>
      <c r="B599"/>
      <c r="C599"/>
      <c r="D599"/>
      <c r="E599"/>
      <c r="F599"/>
      <c r="G599"/>
      <c r="H599"/>
      <c r="I599"/>
      <c r="J599"/>
      <c r="K599"/>
    </row>
    <row r="600" spans="1:11" ht="14.4" x14ac:dyDescent="0.3">
      <c r="A600"/>
      <c r="B600"/>
      <c r="C600"/>
      <c r="D600"/>
      <c r="E600"/>
      <c r="F600"/>
      <c r="G600"/>
      <c r="H600"/>
      <c r="I600"/>
      <c r="J600"/>
      <c r="K600"/>
    </row>
    <row r="601" spans="1:11" ht="14.4" x14ac:dyDescent="0.3">
      <c r="A601"/>
      <c r="B601"/>
      <c r="C601"/>
      <c r="D601"/>
      <c r="E601"/>
      <c r="F601"/>
      <c r="G601"/>
      <c r="H601"/>
      <c r="I601"/>
      <c r="J601"/>
      <c r="K601"/>
    </row>
    <row r="602" spans="1:11" ht="14.4" x14ac:dyDescent="0.3">
      <c r="A602"/>
      <c r="B602"/>
      <c r="C602"/>
      <c r="D602"/>
      <c r="E602"/>
      <c r="F602"/>
      <c r="G602"/>
      <c r="H602"/>
      <c r="I602"/>
      <c r="J602"/>
      <c r="K602"/>
    </row>
    <row r="603" spans="1:11" ht="14.4" x14ac:dyDescent="0.3">
      <c r="A603"/>
      <c r="B603"/>
      <c r="C603"/>
      <c r="D603"/>
      <c r="E603"/>
      <c r="F603"/>
      <c r="G603"/>
      <c r="H603"/>
      <c r="I603"/>
      <c r="J603"/>
      <c r="K603"/>
    </row>
    <row r="604" spans="1:11" ht="14.4" x14ac:dyDescent="0.3">
      <c r="A604"/>
      <c r="B604"/>
      <c r="C604"/>
      <c r="D604"/>
      <c r="E604"/>
      <c r="F604"/>
      <c r="G604"/>
      <c r="H604"/>
      <c r="I604"/>
      <c r="J604"/>
      <c r="K604"/>
    </row>
    <row r="605" spans="1:11" ht="14.4" x14ac:dyDescent="0.3">
      <c r="A605"/>
      <c r="B605"/>
      <c r="C605"/>
      <c r="D605"/>
      <c r="E605"/>
      <c r="F605"/>
      <c r="G605"/>
      <c r="H605"/>
      <c r="I605"/>
      <c r="J605"/>
      <c r="K605"/>
    </row>
    <row r="606" spans="1:11" ht="14.4" x14ac:dyDescent="0.3">
      <c r="A606"/>
      <c r="B606"/>
      <c r="C606"/>
      <c r="D606"/>
      <c r="E606"/>
      <c r="F606"/>
      <c r="G606"/>
      <c r="H606"/>
      <c r="I606"/>
      <c r="J606"/>
      <c r="K606"/>
    </row>
    <row r="607" spans="1:11" ht="14.4" x14ac:dyDescent="0.3">
      <c r="A607"/>
      <c r="B607"/>
      <c r="C607"/>
      <c r="D607"/>
      <c r="E607"/>
      <c r="F607"/>
      <c r="G607"/>
      <c r="H607"/>
      <c r="I607"/>
      <c r="J607"/>
      <c r="K607"/>
    </row>
    <row r="608" spans="1:11" ht="14.4" x14ac:dyDescent="0.3">
      <c r="A608"/>
      <c r="B608"/>
      <c r="C608"/>
      <c r="D608"/>
      <c r="E608"/>
      <c r="F608"/>
      <c r="G608"/>
      <c r="H608"/>
      <c r="I608"/>
      <c r="J608"/>
      <c r="K608"/>
    </row>
    <row r="609" spans="1:11" ht="14.4" x14ac:dyDescent="0.3">
      <c r="A609"/>
      <c r="B609"/>
      <c r="C609"/>
      <c r="D609"/>
      <c r="E609"/>
      <c r="F609"/>
      <c r="G609"/>
      <c r="H609"/>
      <c r="I609"/>
      <c r="J609"/>
      <c r="K609"/>
    </row>
    <row r="610" spans="1:11" ht="14.4" x14ac:dyDescent="0.3">
      <c r="A610"/>
      <c r="B610"/>
      <c r="C610"/>
      <c r="D610"/>
      <c r="E610"/>
      <c r="F610"/>
      <c r="G610"/>
      <c r="H610"/>
      <c r="I610"/>
      <c r="J610"/>
      <c r="K610"/>
    </row>
    <row r="611" spans="1:11" ht="14.4" x14ac:dyDescent="0.3">
      <c r="A611"/>
      <c r="B611"/>
      <c r="C611"/>
      <c r="D611"/>
      <c r="E611"/>
      <c r="F611"/>
      <c r="G611"/>
      <c r="H611"/>
      <c r="I611"/>
      <c r="J611"/>
      <c r="K611"/>
    </row>
    <row r="612" spans="1:11" ht="14.4" x14ac:dyDescent="0.3">
      <c r="A612"/>
      <c r="B612"/>
      <c r="C612"/>
      <c r="D612"/>
      <c r="E612"/>
      <c r="F612"/>
      <c r="G612"/>
      <c r="H612"/>
      <c r="I612"/>
      <c r="J612"/>
      <c r="K612"/>
    </row>
    <row r="613" spans="1:11" ht="14.4" x14ac:dyDescent="0.3">
      <c r="A613"/>
      <c r="B613"/>
      <c r="C613"/>
      <c r="D613"/>
      <c r="E613"/>
      <c r="F613"/>
      <c r="G613"/>
      <c r="H613"/>
      <c r="I613"/>
      <c r="J613"/>
      <c r="K613"/>
    </row>
    <row r="614" spans="1:11" ht="14.4" x14ac:dyDescent="0.3">
      <c r="A614"/>
      <c r="B614"/>
      <c r="C614"/>
      <c r="D614"/>
      <c r="E614"/>
      <c r="F614"/>
      <c r="G614"/>
      <c r="H614"/>
      <c r="I614"/>
      <c r="J614"/>
      <c r="K614"/>
    </row>
    <row r="615" spans="1:11" ht="14.4" x14ac:dyDescent="0.3">
      <c r="A615"/>
      <c r="B615"/>
      <c r="C615"/>
      <c r="D615"/>
      <c r="E615"/>
      <c r="F615"/>
      <c r="G615"/>
      <c r="H615"/>
      <c r="I615"/>
      <c r="J615"/>
      <c r="K615"/>
    </row>
    <row r="616" spans="1:11" ht="14.4" x14ac:dyDescent="0.3">
      <c r="A616"/>
      <c r="B616"/>
      <c r="C616"/>
      <c r="D616"/>
      <c r="E616"/>
      <c r="F616"/>
      <c r="G616"/>
      <c r="H616"/>
      <c r="I616"/>
      <c r="J616"/>
      <c r="K616"/>
    </row>
    <row r="617" spans="1:11" ht="14.4" x14ac:dyDescent="0.3">
      <c r="A617"/>
      <c r="B617"/>
      <c r="C617"/>
      <c r="D617"/>
      <c r="E617"/>
      <c r="F617"/>
      <c r="G617"/>
      <c r="H617"/>
      <c r="I617"/>
      <c r="J617"/>
      <c r="K617"/>
    </row>
    <row r="618" spans="1:11" ht="14.4" x14ac:dyDescent="0.3">
      <c r="A618"/>
      <c r="B618"/>
      <c r="C618"/>
      <c r="D618"/>
      <c r="E618"/>
      <c r="F618"/>
      <c r="G618"/>
      <c r="H618"/>
      <c r="I618"/>
      <c r="J618"/>
      <c r="K618"/>
    </row>
    <row r="619" spans="1:11" ht="14.4" x14ac:dyDescent="0.3">
      <c r="A619"/>
      <c r="B619"/>
      <c r="C619"/>
      <c r="D619"/>
      <c r="E619"/>
      <c r="F619"/>
      <c r="G619"/>
      <c r="H619"/>
      <c r="I619"/>
      <c r="J619"/>
      <c r="K619"/>
    </row>
    <row r="620" spans="1:11" ht="14.4" x14ac:dyDescent="0.3">
      <c r="A620"/>
      <c r="B620"/>
      <c r="C620"/>
      <c r="D620"/>
      <c r="E620"/>
      <c r="F620"/>
      <c r="G620"/>
      <c r="H620"/>
      <c r="I620"/>
      <c r="J620"/>
      <c r="K620"/>
    </row>
    <row r="621" spans="1:11" ht="14.4" x14ac:dyDescent="0.3">
      <c r="A621"/>
      <c r="B621"/>
      <c r="C621"/>
      <c r="D621"/>
      <c r="E621"/>
      <c r="F621"/>
      <c r="G621"/>
      <c r="H621"/>
      <c r="I621"/>
      <c r="J621"/>
      <c r="K621"/>
    </row>
    <row r="622" spans="1:11" ht="14.4" x14ac:dyDescent="0.3">
      <c r="A622"/>
      <c r="B622"/>
      <c r="C622"/>
      <c r="D622"/>
      <c r="E622"/>
      <c r="F622"/>
      <c r="G622"/>
      <c r="H622"/>
      <c r="I622"/>
      <c r="J622"/>
      <c r="K622"/>
    </row>
    <row r="623" spans="1:11" ht="14.4" x14ac:dyDescent="0.3">
      <c r="A623"/>
      <c r="B623"/>
      <c r="C623"/>
      <c r="D623"/>
      <c r="E623"/>
      <c r="F623"/>
      <c r="G623"/>
      <c r="H623"/>
      <c r="I623"/>
      <c r="J623"/>
      <c r="K623"/>
    </row>
    <row r="624" spans="1:11" ht="14.4" x14ac:dyDescent="0.3">
      <c r="A624"/>
      <c r="B624"/>
      <c r="C624"/>
      <c r="D624"/>
      <c r="E624"/>
      <c r="F624"/>
      <c r="G624"/>
      <c r="H624"/>
      <c r="I624"/>
      <c r="J624"/>
      <c r="K624"/>
    </row>
    <row r="625" spans="1:11" ht="14.4" x14ac:dyDescent="0.3">
      <c r="A625"/>
      <c r="B625"/>
      <c r="C625"/>
      <c r="D625"/>
      <c r="E625"/>
      <c r="F625"/>
      <c r="G625"/>
      <c r="H625"/>
      <c r="I625"/>
      <c r="J625"/>
      <c r="K625"/>
    </row>
    <row r="626" spans="1:11" ht="14.4" x14ac:dyDescent="0.3">
      <c r="A626"/>
      <c r="B626"/>
      <c r="C626"/>
      <c r="D626"/>
      <c r="E626"/>
      <c r="F626"/>
      <c r="G626"/>
      <c r="H626"/>
      <c r="I626"/>
      <c r="J626"/>
      <c r="K626"/>
    </row>
    <row r="627" spans="1:11" ht="14.4" x14ac:dyDescent="0.3">
      <c r="A627"/>
      <c r="B627"/>
      <c r="C627"/>
      <c r="D627"/>
      <c r="E627"/>
      <c r="F627"/>
      <c r="G627"/>
      <c r="H627"/>
      <c r="I627"/>
      <c r="J627"/>
      <c r="K627"/>
    </row>
    <row r="628" spans="1:11" ht="14.4" x14ac:dyDescent="0.3">
      <c r="A628"/>
      <c r="B628"/>
      <c r="C628"/>
      <c r="D628"/>
      <c r="E628"/>
      <c r="F628"/>
      <c r="G628"/>
      <c r="H628"/>
      <c r="I628"/>
      <c r="J628"/>
      <c r="K628"/>
    </row>
    <row r="629" spans="1:11" ht="14.4" x14ac:dyDescent="0.3">
      <c r="A629"/>
      <c r="B629"/>
      <c r="C629"/>
      <c r="D629"/>
      <c r="E629"/>
      <c r="F629"/>
      <c r="G629"/>
      <c r="H629"/>
      <c r="I629"/>
      <c r="J629"/>
      <c r="K629"/>
    </row>
    <row r="630" spans="1:11" ht="14.4" x14ac:dyDescent="0.3">
      <c r="A630"/>
      <c r="B630"/>
      <c r="C630"/>
      <c r="D630"/>
      <c r="E630"/>
      <c r="F630"/>
      <c r="G630"/>
      <c r="H630"/>
      <c r="I630"/>
      <c r="J630"/>
      <c r="K630"/>
    </row>
    <row r="631" spans="1:11" ht="14.4" x14ac:dyDescent="0.3">
      <c r="A631"/>
      <c r="B631"/>
      <c r="C631"/>
      <c r="D631"/>
      <c r="E631"/>
      <c r="F631"/>
      <c r="G631"/>
      <c r="H631"/>
      <c r="I631"/>
      <c r="J631"/>
      <c r="K631"/>
    </row>
    <row r="632" spans="1:11" ht="14.4" x14ac:dyDescent="0.3">
      <c r="A632"/>
      <c r="B632"/>
      <c r="C632"/>
      <c r="D632"/>
      <c r="E632"/>
      <c r="F632"/>
      <c r="G632"/>
      <c r="H632"/>
      <c r="I632"/>
      <c r="J632"/>
      <c r="K632"/>
    </row>
    <row r="633" spans="1:11" ht="14.4" x14ac:dyDescent="0.3">
      <c r="A633"/>
      <c r="B633"/>
      <c r="C633"/>
      <c r="D633"/>
      <c r="E633"/>
      <c r="F633"/>
      <c r="G633"/>
      <c r="H633"/>
      <c r="I633"/>
      <c r="J633"/>
      <c r="K633"/>
    </row>
    <row r="634" spans="1:11" ht="14.4" x14ac:dyDescent="0.3">
      <c r="A634"/>
      <c r="B634"/>
      <c r="C634"/>
      <c r="D634"/>
      <c r="E634"/>
      <c r="F634"/>
      <c r="G634"/>
      <c r="H634"/>
      <c r="I634"/>
      <c r="J634"/>
      <c r="K634"/>
    </row>
    <row r="635" spans="1:11" ht="14.4" x14ac:dyDescent="0.3">
      <c r="A635"/>
      <c r="B635"/>
      <c r="C635"/>
      <c r="D635"/>
      <c r="E635"/>
      <c r="F635"/>
      <c r="G635"/>
      <c r="H635"/>
      <c r="I635"/>
      <c r="J635"/>
      <c r="K635"/>
    </row>
    <row r="636" spans="1:11" ht="14.4" x14ac:dyDescent="0.3">
      <c r="A636"/>
      <c r="B636"/>
      <c r="C636"/>
      <c r="D636"/>
      <c r="E636"/>
      <c r="F636"/>
      <c r="G636"/>
      <c r="H636"/>
      <c r="I636"/>
      <c r="J636"/>
      <c r="K636"/>
    </row>
    <row r="637" spans="1:11" ht="14.4" x14ac:dyDescent="0.3">
      <c r="A637"/>
      <c r="B637"/>
      <c r="C637"/>
      <c r="D637"/>
      <c r="E637"/>
      <c r="F637"/>
      <c r="G637"/>
      <c r="H637"/>
      <c r="I637"/>
      <c r="J637"/>
      <c r="K637"/>
    </row>
    <row r="638" spans="1:11" ht="14.4" x14ac:dyDescent="0.3">
      <c r="A638"/>
      <c r="B638"/>
      <c r="C638"/>
      <c r="D638"/>
      <c r="E638"/>
      <c r="F638"/>
      <c r="G638"/>
      <c r="H638"/>
      <c r="I638"/>
      <c r="J638"/>
      <c r="K638"/>
    </row>
    <row r="639" spans="1:11" ht="14.4" x14ac:dyDescent="0.3">
      <c r="A639"/>
      <c r="B639"/>
      <c r="C639"/>
      <c r="D639"/>
      <c r="E639"/>
      <c r="F639"/>
      <c r="G639"/>
      <c r="H639"/>
      <c r="I639"/>
      <c r="J639"/>
      <c r="K639"/>
    </row>
    <row r="640" spans="1:11" ht="14.4" x14ac:dyDescent="0.3">
      <c r="A640"/>
      <c r="B640"/>
      <c r="C640"/>
      <c r="D640"/>
      <c r="E640"/>
      <c r="F640"/>
      <c r="G640"/>
      <c r="H640"/>
      <c r="I640"/>
      <c r="J640"/>
      <c r="K640"/>
    </row>
    <row r="641" spans="1:11" ht="14.4" x14ac:dyDescent="0.3">
      <c r="A641"/>
      <c r="B641"/>
      <c r="C641"/>
      <c r="D641"/>
      <c r="E641"/>
      <c r="F641"/>
      <c r="G641"/>
      <c r="H641"/>
      <c r="I641"/>
      <c r="J641"/>
      <c r="K641"/>
    </row>
    <row r="642" spans="1:11" ht="14.4" x14ac:dyDescent="0.3">
      <c r="A642"/>
      <c r="B642"/>
      <c r="C642"/>
      <c r="D642"/>
      <c r="E642"/>
      <c r="F642"/>
      <c r="G642"/>
      <c r="H642"/>
      <c r="I642"/>
      <c r="J642"/>
      <c r="K642"/>
    </row>
    <row r="643" spans="1:11" ht="14.4" x14ac:dyDescent="0.3">
      <c r="A643"/>
      <c r="B643"/>
      <c r="C643"/>
      <c r="D643"/>
      <c r="E643"/>
      <c r="F643"/>
      <c r="G643"/>
      <c r="H643"/>
      <c r="I643"/>
      <c r="J643"/>
      <c r="K643"/>
    </row>
    <row r="644" spans="1:11" ht="14.4" x14ac:dyDescent="0.3">
      <c r="A644"/>
      <c r="B644"/>
      <c r="C644"/>
      <c r="D644"/>
      <c r="E644"/>
      <c r="F644"/>
      <c r="G644"/>
      <c r="H644"/>
      <c r="I644"/>
      <c r="J644"/>
      <c r="K644"/>
    </row>
    <row r="645" spans="1:11" ht="14.4" x14ac:dyDescent="0.3">
      <c r="A645"/>
      <c r="B645"/>
      <c r="C645"/>
      <c r="D645"/>
      <c r="E645"/>
      <c r="F645"/>
      <c r="G645"/>
      <c r="H645"/>
      <c r="I645"/>
      <c r="J645"/>
      <c r="K645"/>
    </row>
    <row r="646" spans="1:11" ht="14.4" x14ac:dyDescent="0.3">
      <c r="A646"/>
      <c r="B646"/>
      <c r="C646"/>
      <c r="D646"/>
      <c r="E646"/>
      <c r="F646"/>
      <c r="G646"/>
      <c r="H646"/>
      <c r="I646"/>
      <c r="J646"/>
      <c r="K646"/>
    </row>
    <row r="647" spans="1:11" ht="14.4" x14ac:dyDescent="0.3">
      <c r="A647"/>
      <c r="B647"/>
      <c r="C647"/>
      <c r="D647"/>
      <c r="E647"/>
      <c r="F647"/>
      <c r="G647"/>
      <c r="H647"/>
      <c r="I647"/>
      <c r="J647"/>
      <c r="K647"/>
    </row>
    <row r="648" spans="1:11" ht="14.4" x14ac:dyDescent="0.3">
      <c r="A648"/>
      <c r="B648"/>
      <c r="C648"/>
      <c r="D648"/>
      <c r="E648"/>
      <c r="F648"/>
      <c r="G648"/>
      <c r="H648"/>
      <c r="I648"/>
      <c r="J648"/>
      <c r="K648"/>
    </row>
    <row r="649" spans="1:11" ht="14.4" x14ac:dyDescent="0.3">
      <c r="A649"/>
      <c r="B649"/>
      <c r="C649"/>
      <c r="D649"/>
      <c r="E649"/>
      <c r="F649"/>
      <c r="G649"/>
      <c r="H649"/>
      <c r="I649"/>
      <c r="J649"/>
      <c r="K649"/>
    </row>
    <row r="650" spans="1:11" ht="14.4" x14ac:dyDescent="0.3">
      <c r="A650"/>
      <c r="B650"/>
      <c r="C650"/>
      <c r="D650"/>
      <c r="E650"/>
      <c r="F650"/>
      <c r="G650"/>
      <c r="H650"/>
      <c r="I650"/>
      <c r="J650"/>
      <c r="K650"/>
    </row>
    <row r="651" spans="1:11" ht="14.4" x14ac:dyDescent="0.3">
      <c r="A651"/>
      <c r="B651"/>
      <c r="C651"/>
      <c r="D651"/>
      <c r="E651"/>
      <c r="F651"/>
      <c r="G651"/>
      <c r="H651"/>
      <c r="I651"/>
      <c r="J651"/>
      <c r="K651"/>
    </row>
    <row r="652" spans="1:11" ht="14.4" x14ac:dyDescent="0.3">
      <c r="A652"/>
      <c r="B652"/>
      <c r="C652"/>
      <c r="D652"/>
      <c r="E652"/>
      <c r="F652"/>
      <c r="G652"/>
      <c r="H652"/>
      <c r="I652"/>
      <c r="J652"/>
      <c r="K652"/>
    </row>
    <row r="653" spans="1:11" ht="14.4" x14ac:dyDescent="0.3">
      <c r="A653"/>
      <c r="B653"/>
      <c r="C653"/>
      <c r="D653"/>
      <c r="E653"/>
      <c r="F653"/>
      <c r="G653"/>
      <c r="H653"/>
      <c r="I653"/>
      <c r="J653"/>
      <c r="K653"/>
    </row>
    <row r="654" spans="1:11" ht="14.4" x14ac:dyDescent="0.3">
      <c r="A654"/>
      <c r="B654"/>
      <c r="C654"/>
      <c r="D654"/>
      <c r="E654"/>
      <c r="F654"/>
      <c r="G654"/>
      <c r="H654"/>
      <c r="I654"/>
      <c r="J654"/>
      <c r="K654"/>
    </row>
    <row r="655" spans="1:11" ht="14.4" x14ac:dyDescent="0.3">
      <c r="A655"/>
      <c r="B655"/>
      <c r="C655"/>
      <c r="D655"/>
      <c r="E655"/>
      <c r="F655"/>
      <c r="G655"/>
      <c r="H655"/>
      <c r="I655"/>
      <c r="J655"/>
      <c r="K655"/>
    </row>
    <row r="656" spans="1:11" ht="14.4" x14ac:dyDescent="0.3">
      <c r="A656"/>
      <c r="B656"/>
      <c r="C656"/>
      <c r="D656"/>
      <c r="E656"/>
      <c r="F656"/>
      <c r="G656"/>
      <c r="H656"/>
      <c r="I656"/>
      <c r="J656"/>
      <c r="K656"/>
    </row>
    <row r="657" spans="1:11" ht="14.4" x14ac:dyDescent="0.3">
      <c r="A657"/>
      <c r="B657"/>
      <c r="C657"/>
      <c r="D657"/>
      <c r="E657"/>
      <c r="F657"/>
      <c r="G657"/>
      <c r="H657"/>
      <c r="I657"/>
      <c r="J657"/>
      <c r="K657"/>
    </row>
    <row r="658" spans="1:11" ht="14.4" x14ac:dyDescent="0.3">
      <c r="A658"/>
      <c r="B658"/>
      <c r="C658"/>
      <c r="D658"/>
      <c r="E658"/>
      <c r="F658"/>
      <c r="G658"/>
      <c r="H658"/>
      <c r="I658"/>
      <c r="J658"/>
      <c r="K658"/>
    </row>
    <row r="659" spans="1:11" ht="14.4" x14ac:dyDescent="0.3">
      <c r="A659"/>
      <c r="B659"/>
      <c r="C659"/>
      <c r="D659"/>
      <c r="E659"/>
      <c r="F659"/>
      <c r="G659"/>
      <c r="H659"/>
      <c r="I659"/>
      <c r="J659"/>
      <c r="K659"/>
    </row>
    <row r="660" spans="1:11" ht="14.4" x14ac:dyDescent="0.3">
      <c r="A660"/>
      <c r="B660"/>
      <c r="C660"/>
      <c r="D660"/>
      <c r="E660"/>
      <c r="F660"/>
      <c r="G660"/>
      <c r="H660"/>
      <c r="I660"/>
      <c r="J660"/>
      <c r="K660"/>
    </row>
    <row r="661" spans="1:11" ht="14.4" x14ac:dyDescent="0.3">
      <c r="A661"/>
      <c r="B661"/>
      <c r="C661"/>
      <c r="D661"/>
      <c r="E661"/>
      <c r="F661"/>
      <c r="G661"/>
      <c r="H661"/>
      <c r="I661"/>
      <c r="J661"/>
      <c r="K661"/>
    </row>
    <row r="662" spans="1:11" ht="14.4" x14ac:dyDescent="0.3">
      <c r="A662"/>
      <c r="B662"/>
      <c r="C662"/>
      <c r="D662"/>
      <c r="E662"/>
      <c r="F662"/>
      <c r="G662"/>
      <c r="H662"/>
      <c r="I662"/>
      <c r="J662"/>
      <c r="K662"/>
    </row>
    <row r="663" spans="1:11" ht="14.4" x14ac:dyDescent="0.3">
      <c r="A663"/>
      <c r="B663"/>
      <c r="C663"/>
      <c r="D663"/>
      <c r="E663"/>
      <c r="F663"/>
      <c r="G663"/>
      <c r="H663"/>
      <c r="I663"/>
      <c r="J663"/>
      <c r="K663"/>
    </row>
    <row r="664" spans="1:11" ht="14.4" x14ac:dyDescent="0.3">
      <c r="A664"/>
      <c r="B664"/>
      <c r="C664"/>
      <c r="D664"/>
      <c r="E664"/>
      <c r="F664"/>
      <c r="G664"/>
      <c r="H664"/>
      <c r="I664"/>
      <c r="J664"/>
      <c r="K664"/>
    </row>
    <row r="665" spans="1:11" ht="14.4" x14ac:dyDescent="0.3">
      <c r="A665"/>
      <c r="B665"/>
      <c r="C665"/>
      <c r="D665"/>
      <c r="E665"/>
      <c r="F665"/>
      <c r="G665"/>
      <c r="H665"/>
      <c r="I665"/>
      <c r="J665"/>
      <c r="K665"/>
    </row>
    <row r="666" spans="1:11" ht="14.4" x14ac:dyDescent="0.3">
      <c r="A666"/>
      <c r="B666"/>
      <c r="C666"/>
      <c r="D666"/>
      <c r="E666"/>
      <c r="F666"/>
      <c r="G666"/>
      <c r="H666"/>
      <c r="I666"/>
      <c r="J666"/>
      <c r="K666"/>
    </row>
    <row r="667" spans="1:11" ht="14.4" x14ac:dyDescent="0.3">
      <c r="A667"/>
      <c r="B667"/>
      <c r="C667"/>
      <c r="D667"/>
      <c r="E667"/>
      <c r="F667"/>
      <c r="G667"/>
      <c r="H667"/>
      <c r="I667"/>
      <c r="J667"/>
      <c r="K667"/>
    </row>
    <row r="668" spans="1:11" ht="14.4" x14ac:dyDescent="0.3">
      <c r="A668"/>
      <c r="B668"/>
      <c r="C668"/>
      <c r="D668"/>
      <c r="E668"/>
      <c r="F668"/>
      <c r="G668"/>
      <c r="H668"/>
      <c r="I668"/>
      <c r="J668"/>
      <c r="K668"/>
    </row>
    <row r="669" spans="1:11" ht="14.4" x14ac:dyDescent="0.3">
      <c r="A669"/>
      <c r="B669"/>
      <c r="C669"/>
      <c r="D669"/>
      <c r="E669"/>
      <c r="F669"/>
      <c r="G669"/>
      <c r="H669"/>
      <c r="I669"/>
      <c r="J669"/>
      <c r="K669"/>
    </row>
    <row r="670" spans="1:11" ht="14.4" x14ac:dyDescent="0.3">
      <c r="A670"/>
      <c r="B670"/>
      <c r="C670"/>
      <c r="D670"/>
      <c r="E670"/>
      <c r="F670"/>
      <c r="G670"/>
      <c r="H670"/>
      <c r="I670"/>
      <c r="J670"/>
      <c r="K670"/>
    </row>
    <row r="671" spans="1:11" ht="14.4" x14ac:dyDescent="0.3">
      <c r="A671"/>
      <c r="B671"/>
      <c r="C671"/>
      <c r="D671"/>
      <c r="E671"/>
      <c r="F671"/>
      <c r="G671"/>
      <c r="H671"/>
      <c r="I671"/>
      <c r="J671"/>
      <c r="K671"/>
    </row>
    <row r="672" spans="1:11" ht="14.4" x14ac:dyDescent="0.3">
      <c r="A672"/>
      <c r="B672"/>
      <c r="C672"/>
      <c r="D672"/>
      <c r="E672"/>
      <c r="F672"/>
      <c r="G672"/>
      <c r="H672"/>
      <c r="I672"/>
      <c r="J672"/>
      <c r="K672"/>
    </row>
    <row r="673" spans="1:11" ht="14.4" x14ac:dyDescent="0.3">
      <c r="A673"/>
      <c r="B673"/>
      <c r="C673"/>
      <c r="D673"/>
      <c r="E673"/>
      <c r="F673"/>
      <c r="G673"/>
      <c r="H673"/>
      <c r="I673"/>
      <c r="J673"/>
      <c r="K673"/>
    </row>
    <row r="674" spans="1:11" ht="14.4" x14ac:dyDescent="0.3">
      <c r="A674"/>
      <c r="B674"/>
      <c r="C674"/>
      <c r="D674"/>
      <c r="E674"/>
      <c r="F674"/>
      <c r="G674"/>
      <c r="H674"/>
      <c r="I674"/>
      <c r="J674"/>
      <c r="K674"/>
    </row>
    <row r="675" spans="1:11" ht="14.4" x14ac:dyDescent="0.3">
      <c r="A675"/>
      <c r="B675"/>
      <c r="C675"/>
      <c r="D675"/>
      <c r="E675"/>
      <c r="F675"/>
      <c r="G675"/>
      <c r="H675"/>
      <c r="I675"/>
      <c r="J675"/>
      <c r="K675"/>
    </row>
    <row r="676" spans="1:11" ht="14.4" x14ac:dyDescent="0.3">
      <c r="A676"/>
      <c r="B676"/>
      <c r="C676"/>
      <c r="D676"/>
      <c r="E676"/>
      <c r="F676"/>
      <c r="G676"/>
      <c r="H676"/>
      <c r="I676"/>
      <c r="J676"/>
      <c r="K676"/>
    </row>
    <row r="677" spans="1:11" ht="14.4" x14ac:dyDescent="0.3">
      <c r="A677"/>
      <c r="B677"/>
      <c r="C677"/>
      <c r="D677"/>
      <c r="E677"/>
      <c r="F677"/>
      <c r="G677"/>
      <c r="H677"/>
      <c r="I677"/>
      <c r="J677"/>
      <c r="K677"/>
    </row>
    <row r="678" spans="1:11" ht="14.4" x14ac:dyDescent="0.3">
      <c r="A678"/>
      <c r="B678"/>
      <c r="C678"/>
      <c r="D678"/>
      <c r="E678"/>
      <c r="F678"/>
      <c r="G678"/>
      <c r="H678"/>
      <c r="I678"/>
      <c r="J678"/>
      <c r="K678"/>
    </row>
    <row r="679" spans="1:11" ht="14.4" x14ac:dyDescent="0.3">
      <c r="A679"/>
      <c r="B679"/>
      <c r="C679"/>
      <c r="D679"/>
      <c r="E679"/>
      <c r="F679"/>
      <c r="G679"/>
      <c r="H679"/>
      <c r="I679"/>
      <c r="J679"/>
      <c r="K679"/>
    </row>
    <row r="680" spans="1:11" ht="14.4" x14ac:dyDescent="0.3">
      <c r="A680"/>
      <c r="B680"/>
      <c r="C680"/>
      <c r="D680"/>
      <c r="E680"/>
      <c r="F680"/>
      <c r="G680"/>
      <c r="H680"/>
      <c r="I680"/>
      <c r="J680"/>
      <c r="K680"/>
    </row>
    <row r="681" spans="1:11" ht="14.4" x14ac:dyDescent="0.3">
      <c r="A681"/>
      <c r="B681"/>
      <c r="C681"/>
      <c r="D681"/>
      <c r="E681"/>
      <c r="F681"/>
      <c r="G681"/>
      <c r="H681"/>
      <c r="I681"/>
      <c r="J681"/>
      <c r="K681"/>
    </row>
    <row r="682" spans="1:11" ht="14.4" x14ac:dyDescent="0.3">
      <c r="A682"/>
      <c r="B682"/>
      <c r="C682"/>
      <c r="D682"/>
      <c r="E682"/>
      <c r="F682"/>
      <c r="G682"/>
      <c r="H682"/>
      <c r="I682"/>
      <c r="J682"/>
      <c r="K682"/>
    </row>
    <row r="683" spans="1:11" ht="14.4" x14ac:dyDescent="0.3">
      <c r="A683"/>
      <c r="B683"/>
      <c r="C683"/>
      <c r="D683"/>
      <c r="E683"/>
      <c r="F683"/>
      <c r="G683"/>
      <c r="H683"/>
      <c r="I683"/>
      <c r="J683"/>
      <c r="K683"/>
    </row>
    <row r="684" spans="1:11" ht="14.4" x14ac:dyDescent="0.3">
      <c r="A684"/>
      <c r="B684"/>
      <c r="C684"/>
      <c r="D684"/>
      <c r="E684"/>
      <c r="F684"/>
      <c r="G684"/>
      <c r="H684"/>
      <c r="I684"/>
      <c r="J684"/>
      <c r="K684"/>
    </row>
    <row r="685" spans="1:11" ht="14.4" x14ac:dyDescent="0.3">
      <c r="A685"/>
      <c r="B685"/>
      <c r="C685"/>
      <c r="D685"/>
      <c r="E685"/>
      <c r="F685"/>
      <c r="G685"/>
      <c r="H685"/>
      <c r="I685"/>
      <c r="J685"/>
      <c r="K685"/>
    </row>
    <row r="686" spans="1:11" ht="14.4" x14ac:dyDescent="0.3">
      <c r="A686"/>
      <c r="B686"/>
      <c r="C686"/>
      <c r="D686"/>
      <c r="E686"/>
      <c r="F686"/>
      <c r="G686"/>
      <c r="H686"/>
      <c r="I686"/>
      <c r="J686"/>
      <c r="K686"/>
    </row>
    <row r="687" spans="1:11" ht="14.4" x14ac:dyDescent="0.3">
      <c r="A687"/>
      <c r="B687"/>
      <c r="C687"/>
      <c r="D687"/>
      <c r="E687"/>
      <c r="F687"/>
      <c r="G687"/>
      <c r="H687"/>
      <c r="I687"/>
      <c r="J687"/>
      <c r="K687"/>
    </row>
    <row r="688" spans="1:11" ht="14.4" x14ac:dyDescent="0.3">
      <c r="A688"/>
      <c r="B688"/>
      <c r="C688"/>
      <c r="D688"/>
      <c r="E688"/>
      <c r="F688"/>
      <c r="G688"/>
      <c r="H688"/>
      <c r="I688"/>
      <c r="J688"/>
      <c r="K688"/>
    </row>
    <row r="689" spans="1:11" ht="14.4" x14ac:dyDescent="0.3">
      <c r="A689"/>
      <c r="B689"/>
      <c r="C689"/>
      <c r="D689"/>
      <c r="E689"/>
      <c r="F689"/>
      <c r="G689"/>
      <c r="H689"/>
      <c r="I689"/>
      <c r="J689"/>
      <c r="K689"/>
    </row>
    <row r="690" spans="1:11" ht="14.4" x14ac:dyDescent="0.3">
      <c r="A690"/>
      <c r="B690"/>
      <c r="C690"/>
      <c r="D690"/>
      <c r="E690"/>
      <c r="F690"/>
      <c r="G690"/>
      <c r="H690"/>
      <c r="I690"/>
      <c r="J690"/>
      <c r="K690"/>
    </row>
    <row r="691" spans="1:11" ht="14.4" x14ac:dyDescent="0.3">
      <c r="A691"/>
      <c r="B691"/>
      <c r="C691"/>
      <c r="D691"/>
      <c r="E691"/>
      <c r="F691"/>
      <c r="G691"/>
      <c r="H691"/>
      <c r="I691"/>
      <c r="J691"/>
      <c r="K691"/>
    </row>
    <row r="692" spans="1:11" ht="14.4" x14ac:dyDescent="0.3">
      <c r="A692"/>
      <c r="B692"/>
      <c r="C692"/>
      <c r="D692"/>
      <c r="E692"/>
      <c r="F692"/>
      <c r="G692"/>
      <c r="H692"/>
      <c r="I692"/>
      <c r="J692"/>
      <c r="K692"/>
    </row>
    <row r="693" spans="1:11" ht="14.4" x14ac:dyDescent="0.3">
      <c r="A693"/>
      <c r="B693"/>
      <c r="C693"/>
      <c r="D693"/>
      <c r="E693"/>
      <c r="F693"/>
      <c r="G693"/>
      <c r="H693"/>
      <c r="I693"/>
      <c r="J693"/>
      <c r="K693"/>
    </row>
    <row r="694" spans="1:11" ht="14.4" x14ac:dyDescent="0.3">
      <c r="A694"/>
      <c r="B694"/>
      <c r="C694"/>
      <c r="D694"/>
      <c r="E694"/>
      <c r="F694"/>
      <c r="G694"/>
      <c r="H694"/>
      <c r="I694"/>
      <c r="J694"/>
      <c r="K694"/>
    </row>
    <row r="695" spans="1:11" ht="14.4" x14ac:dyDescent="0.3">
      <c r="A695"/>
      <c r="B695"/>
      <c r="C695"/>
      <c r="D695"/>
      <c r="E695"/>
      <c r="F695"/>
      <c r="G695"/>
      <c r="H695"/>
      <c r="I695"/>
      <c r="J695"/>
      <c r="K695"/>
    </row>
    <row r="696" spans="1:11" ht="14.4" x14ac:dyDescent="0.3">
      <c r="A696"/>
      <c r="B696"/>
      <c r="C696"/>
      <c r="D696"/>
      <c r="E696"/>
      <c r="F696"/>
      <c r="G696"/>
      <c r="H696"/>
      <c r="I696"/>
      <c r="J696"/>
      <c r="K696"/>
    </row>
    <row r="697" spans="1:11" ht="14.4" x14ac:dyDescent="0.3">
      <c r="A697"/>
      <c r="B697"/>
      <c r="C697"/>
      <c r="D697"/>
      <c r="E697"/>
      <c r="F697"/>
      <c r="G697"/>
      <c r="H697"/>
      <c r="I697"/>
      <c r="J697"/>
      <c r="K697"/>
    </row>
    <row r="698" spans="1:11" ht="14.4" x14ac:dyDescent="0.3">
      <c r="A698"/>
      <c r="B698"/>
      <c r="C698"/>
      <c r="D698"/>
      <c r="E698"/>
      <c r="F698"/>
      <c r="G698"/>
      <c r="H698"/>
      <c r="I698"/>
      <c r="J698"/>
      <c r="K698"/>
    </row>
    <row r="699" spans="1:11" ht="14.4" x14ac:dyDescent="0.3">
      <c r="A699"/>
      <c r="B699"/>
      <c r="C699"/>
      <c r="D699"/>
      <c r="E699"/>
      <c r="F699"/>
      <c r="G699"/>
      <c r="H699"/>
      <c r="I699"/>
      <c r="J699"/>
      <c r="K699"/>
    </row>
    <row r="700" spans="1:11" ht="14.4" x14ac:dyDescent="0.3">
      <c r="A700"/>
      <c r="B700"/>
      <c r="C700"/>
      <c r="D700"/>
      <c r="E700"/>
      <c r="F700"/>
      <c r="G700"/>
      <c r="H700"/>
      <c r="I700"/>
      <c r="J700"/>
      <c r="K700"/>
    </row>
    <row r="701" spans="1:11" ht="14.4" x14ac:dyDescent="0.3">
      <c r="A701"/>
      <c r="B701"/>
      <c r="C701"/>
      <c r="D701"/>
      <c r="E701"/>
      <c r="F701"/>
      <c r="G701"/>
      <c r="H701"/>
      <c r="I701"/>
      <c r="J701"/>
      <c r="K701"/>
    </row>
    <row r="702" spans="1:11" ht="14.4" x14ac:dyDescent="0.3">
      <c r="A702"/>
      <c r="B702"/>
      <c r="C702"/>
      <c r="D702"/>
      <c r="E702"/>
      <c r="F702"/>
      <c r="G702"/>
      <c r="H702"/>
      <c r="I702"/>
      <c r="J702"/>
      <c r="K702"/>
    </row>
    <row r="703" spans="1:11" ht="14.4" x14ac:dyDescent="0.3">
      <c r="A703"/>
      <c r="B703"/>
      <c r="C703"/>
      <c r="D703"/>
      <c r="E703"/>
      <c r="F703"/>
      <c r="G703"/>
      <c r="H703"/>
      <c r="I703"/>
      <c r="J703"/>
      <c r="K703"/>
    </row>
    <row r="704" spans="1:11" ht="14.4" x14ac:dyDescent="0.3">
      <c r="A704"/>
      <c r="B704"/>
      <c r="C704"/>
      <c r="D704"/>
      <c r="E704"/>
      <c r="F704"/>
      <c r="G704"/>
      <c r="H704"/>
      <c r="I704"/>
      <c r="J704"/>
      <c r="K704"/>
    </row>
    <row r="705" spans="1:11" ht="14.4" x14ac:dyDescent="0.3">
      <c r="A705"/>
      <c r="B705"/>
      <c r="C705"/>
      <c r="D705"/>
      <c r="E705"/>
      <c r="F705"/>
      <c r="G705"/>
      <c r="H705"/>
      <c r="I705"/>
      <c r="J705"/>
      <c r="K705"/>
    </row>
    <row r="706" spans="1:11" ht="14.4" x14ac:dyDescent="0.3">
      <c r="A706"/>
      <c r="B706"/>
      <c r="C706"/>
      <c r="D706"/>
      <c r="E706"/>
      <c r="F706"/>
      <c r="G706"/>
      <c r="H706"/>
      <c r="I706"/>
      <c r="J706"/>
      <c r="K706"/>
    </row>
    <row r="707" spans="1:11" ht="14.4" x14ac:dyDescent="0.3">
      <c r="A707"/>
      <c r="B707"/>
      <c r="C707"/>
      <c r="D707"/>
      <c r="E707"/>
      <c r="F707"/>
      <c r="G707"/>
      <c r="H707"/>
      <c r="I707"/>
      <c r="J707"/>
      <c r="K707"/>
    </row>
    <row r="708" spans="1:11" ht="14.4" x14ac:dyDescent="0.3">
      <c r="A708"/>
      <c r="B708"/>
      <c r="C708"/>
      <c r="D708"/>
      <c r="E708"/>
      <c r="F708"/>
      <c r="G708"/>
      <c r="H708"/>
      <c r="I708"/>
      <c r="J708"/>
      <c r="K708"/>
    </row>
    <row r="709" spans="1:11" ht="14.4" x14ac:dyDescent="0.3">
      <c r="A709"/>
      <c r="B709"/>
      <c r="C709"/>
      <c r="D709"/>
      <c r="E709"/>
      <c r="F709"/>
      <c r="G709"/>
      <c r="H709"/>
      <c r="I709"/>
      <c r="J709"/>
      <c r="K709"/>
    </row>
    <row r="710" spans="1:11" ht="14.4" x14ac:dyDescent="0.3">
      <c r="A710"/>
      <c r="B710"/>
      <c r="C710"/>
      <c r="D710"/>
      <c r="E710"/>
      <c r="F710"/>
      <c r="G710"/>
      <c r="H710"/>
      <c r="I710"/>
      <c r="J710"/>
      <c r="K710"/>
    </row>
    <row r="711" spans="1:11" ht="14.4" x14ac:dyDescent="0.3">
      <c r="A711"/>
      <c r="B711"/>
      <c r="C711"/>
      <c r="D711"/>
      <c r="E711"/>
      <c r="F711"/>
      <c r="G711"/>
      <c r="H711"/>
      <c r="I711"/>
      <c r="J711"/>
      <c r="K711"/>
    </row>
    <row r="712" spans="1:11" ht="14.4" x14ac:dyDescent="0.3">
      <c r="A712"/>
      <c r="B712"/>
      <c r="C712"/>
      <c r="D712"/>
      <c r="E712"/>
      <c r="F712"/>
      <c r="G712"/>
      <c r="H712"/>
      <c r="I712"/>
      <c r="J712"/>
      <c r="K712"/>
    </row>
    <row r="713" spans="1:11" ht="14.4" x14ac:dyDescent="0.3">
      <c r="A713"/>
      <c r="B713"/>
      <c r="C713"/>
      <c r="D713"/>
      <c r="E713"/>
      <c r="F713"/>
      <c r="G713"/>
      <c r="H713"/>
      <c r="I713"/>
      <c r="J713"/>
      <c r="K713"/>
    </row>
  </sheetData>
  <autoFilter ref="A10:J444" xr:uid="{00000000-0009-0000-0000-00000D000000}"/>
  <dataConsolidate/>
  <mergeCells count="4">
    <mergeCell ref="A444:F444"/>
    <mergeCell ref="A452:C452"/>
    <mergeCell ref="E452:F452"/>
    <mergeCell ref="E454:F454"/>
  </mergeCells>
  <dataValidations count="3">
    <dataValidation type="list" allowBlank="1" showInputMessage="1" showErrorMessage="1" sqref="F11:F443" xr:uid="{00000000-0002-0000-0D00-000000000000}">
      <formula1>трати</formula1>
    </dataValidation>
    <dataValidation type="list" allowBlank="1" showInputMessage="1" showErrorMessage="1" sqref="H11:H443" xr:uid="{00000000-0002-0000-0D00-000001000000}">
      <formula1>рп</formula1>
    </dataValidation>
    <dataValidation type="list" allowBlank="1" showInputMessage="1" showErrorMessage="1" sqref="E11:E443" xr:uid="{00000000-0002-0000-0D00-000002000000}">
      <formula1>д</formula1>
    </dataValidation>
  </dataValidations>
  <printOptions horizontalCentered="1"/>
  <pageMargins left="0.51181102362204722" right="0.43307086614173229" top="0.82677165354330717" bottom="0.6692913385826772" header="0.43307086614173229" footer="0.27559055118110237"/>
  <pageSetup paperSize="9" scale="50" fitToHeight="0" orientation="portrait" r:id="rId2"/>
  <headerFooter alignWithMargins="0">
    <oddHeader xml:space="preserve">&amp;C&amp;"Arial,полужирный"&amp;12СПИСОК ОПЕРАЦІЙ ЗА ЗВІТНИЙ ПЕРІОД
</oddHeader>
    <oddFooter>&amp;C&amp;F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26">
    <tabColor theme="8" tint="0.59999389629810485"/>
    <pageSetUpPr fitToPage="1"/>
  </sheetPr>
  <dimension ref="A1:L713"/>
  <sheetViews>
    <sheetView topLeftCell="C1" zoomScale="83" zoomScaleNormal="100" zoomScaleSheetLayoutView="84" workbookViewId="0">
      <selection activeCell="L478" sqref="L478"/>
    </sheetView>
  </sheetViews>
  <sheetFormatPr defaultColWidth="9.109375" defaultRowHeight="13.2" x14ac:dyDescent="0.25"/>
  <cols>
    <col min="1" max="1" width="13.33203125" style="10" customWidth="1"/>
    <col min="2" max="2" width="18.6640625" style="10" customWidth="1"/>
    <col min="3" max="3" width="27.88671875" style="10" customWidth="1"/>
    <col min="4" max="4" width="5.33203125" style="10" customWidth="1"/>
    <col min="5" max="5" width="23.6640625" style="92" customWidth="1"/>
    <col min="6" max="6" width="21" style="10" customWidth="1"/>
    <col min="7" max="7" width="14.88671875" style="10" customWidth="1"/>
    <col min="8" max="8" width="13" style="10" customWidth="1"/>
    <col min="9" max="9" width="12.88671875" style="93" customWidth="1"/>
    <col min="10" max="10" width="10" style="10" bestFit="1" customWidth="1"/>
    <col min="11" max="16384" width="9.109375" style="10"/>
  </cols>
  <sheetData>
    <row r="1" spans="1:9" x14ac:dyDescent="0.25">
      <c r="A1" s="12"/>
      <c r="B1" s="12"/>
      <c r="C1" s="12"/>
      <c r="D1" s="12"/>
      <c r="E1" s="66"/>
      <c r="F1" s="12"/>
      <c r="G1" s="12"/>
      <c r="H1" s="12"/>
      <c r="I1" s="67"/>
    </row>
    <row r="2" spans="1:9" x14ac:dyDescent="0.25">
      <c r="A2" s="12" t="s">
        <v>169</v>
      </c>
      <c r="B2" s="12"/>
      <c r="C2" s="12"/>
      <c r="D2" s="12"/>
      <c r="E2" s="66"/>
      <c r="F2" s="12"/>
      <c r="G2" s="12"/>
      <c r="H2" s="12"/>
      <c r="I2" s="68">
        <v>0</v>
      </c>
    </row>
    <row r="3" spans="1:9" x14ac:dyDescent="0.25">
      <c r="A3" s="12" t="s">
        <v>19</v>
      </c>
      <c r="B3" s="12"/>
      <c r="C3" s="12"/>
      <c r="D3" s="12"/>
      <c r="E3" s="66"/>
      <c r="F3" s="12"/>
      <c r="G3" s="12"/>
      <c r="H3" s="12"/>
      <c r="I3" s="68">
        <v>0</v>
      </c>
    </row>
    <row r="4" spans="1:9" x14ac:dyDescent="0.25">
      <c r="A4" s="12" t="s">
        <v>20</v>
      </c>
      <c r="B4" s="12"/>
      <c r="C4" s="12"/>
      <c r="D4" s="12"/>
      <c r="E4" s="66"/>
      <c r="F4" s="12"/>
      <c r="G4" s="12"/>
      <c r="H4" s="12"/>
      <c r="I4" s="68">
        <v>0</v>
      </c>
    </row>
    <row r="5" spans="1:9" x14ac:dyDescent="0.25">
      <c r="A5" s="12" t="s">
        <v>21</v>
      </c>
      <c r="B5" s="12"/>
      <c r="C5" s="12"/>
      <c r="D5" s="12"/>
      <c r="E5" s="66"/>
      <c r="F5" s="12"/>
      <c r="G5" s="12"/>
      <c r="H5" s="12"/>
      <c r="I5" s="68">
        <v>0</v>
      </c>
    </row>
    <row r="6" spans="1:9" x14ac:dyDescent="0.25">
      <c r="A6" s="12" t="s">
        <v>22</v>
      </c>
      <c r="B6" s="12"/>
      <c r="C6" s="12"/>
      <c r="D6" s="12"/>
      <c r="E6" s="66"/>
      <c r="F6" s="12"/>
      <c r="G6" s="12"/>
      <c r="H6" s="12"/>
      <c r="I6" s="68">
        <v>0</v>
      </c>
    </row>
    <row r="7" spans="1:9" x14ac:dyDescent="0.25">
      <c r="A7" s="12"/>
      <c r="B7" s="12"/>
      <c r="C7" s="12"/>
      <c r="D7" s="12"/>
      <c r="E7" s="66"/>
      <c r="F7" s="12"/>
      <c r="G7" s="12"/>
      <c r="H7" s="12"/>
      <c r="I7" s="68"/>
    </row>
    <row r="8" spans="1:9" x14ac:dyDescent="0.25">
      <c r="A8" s="28" t="s">
        <v>23</v>
      </c>
      <c r="B8" s="12"/>
      <c r="C8" s="12"/>
      <c r="D8" s="12"/>
      <c r="E8" s="12"/>
      <c r="F8" s="12"/>
      <c r="G8" s="12"/>
      <c r="H8" s="12"/>
      <c r="I8" s="69">
        <f>I444</f>
        <v>0</v>
      </c>
    </row>
    <row r="9" spans="1:9" x14ac:dyDescent="0.25">
      <c r="A9" s="28"/>
      <c r="B9" s="12"/>
      <c r="C9" s="12"/>
      <c r="D9" s="12"/>
      <c r="E9" s="66"/>
      <c r="F9" s="12"/>
      <c r="G9" s="12"/>
      <c r="H9" s="12"/>
      <c r="I9" s="67"/>
    </row>
    <row r="10" spans="1:9" ht="66" x14ac:dyDescent="0.25">
      <c r="A10" s="70" t="s">
        <v>24</v>
      </c>
      <c r="B10" s="70" t="s">
        <v>25</v>
      </c>
      <c r="C10" s="71" t="s">
        <v>26</v>
      </c>
      <c r="D10" s="70" t="s">
        <v>27</v>
      </c>
      <c r="E10" s="70" t="s">
        <v>66</v>
      </c>
      <c r="F10" s="70" t="s">
        <v>88</v>
      </c>
      <c r="G10" s="70" t="s">
        <v>136</v>
      </c>
      <c r="H10" s="70" t="s">
        <v>89</v>
      </c>
      <c r="I10" s="72" t="s">
        <v>28</v>
      </c>
    </row>
    <row r="11" spans="1:9" s="77" customFormat="1" x14ac:dyDescent="0.25">
      <c r="A11" s="82"/>
      <c r="B11" s="75"/>
      <c r="C11" s="75"/>
      <c r="D11" s="73"/>
      <c r="E11" s="74"/>
      <c r="F11" s="75"/>
      <c r="G11" s="75"/>
      <c r="H11" s="75"/>
      <c r="I11" s="76"/>
    </row>
    <row r="12" spans="1:9" s="77" customFormat="1" x14ac:dyDescent="0.25">
      <c r="A12" s="82"/>
      <c r="B12" s="75"/>
      <c r="C12" s="75"/>
      <c r="D12" s="73"/>
      <c r="E12" s="74"/>
      <c r="F12" s="75"/>
      <c r="G12" s="75"/>
      <c r="H12" s="75"/>
      <c r="I12" s="76"/>
    </row>
    <row r="13" spans="1:9" s="79" customFormat="1" x14ac:dyDescent="0.3">
      <c r="A13" s="82"/>
      <c r="B13" s="75"/>
      <c r="C13" s="75"/>
      <c r="D13" s="73"/>
      <c r="E13" s="74"/>
      <c r="F13" s="75"/>
      <c r="G13" s="75"/>
      <c r="H13" s="75"/>
      <c r="I13" s="78"/>
    </row>
    <row r="14" spans="1:9" s="81" customFormat="1" x14ac:dyDescent="0.3">
      <c r="A14" s="82"/>
      <c r="B14" s="75"/>
      <c r="C14" s="75"/>
      <c r="D14" s="73"/>
      <c r="E14" s="74"/>
      <c r="F14" s="75"/>
      <c r="G14" s="75"/>
      <c r="H14" s="75"/>
      <c r="I14" s="80"/>
    </row>
    <row r="15" spans="1:9" s="81" customFormat="1" x14ac:dyDescent="0.3">
      <c r="A15" s="82"/>
      <c r="B15" s="75"/>
      <c r="C15" s="73"/>
      <c r="D15" s="73"/>
      <c r="E15" s="74"/>
      <c r="F15" s="75"/>
      <c r="G15" s="75"/>
      <c r="H15" s="75"/>
      <c r="I15" s="80"/>
    </row>
    <row r="16" spans="1:9" s="81" customFormat="1" x14ac:dyDescent="0.3">
      <c r="A16" s="82"/>
      <c r="B16" s="75"/>
      <c r="C16" s="73"/>
      <c r="D16" s="73"/>
      <c r="E16" s="74"/>
      <c r="F16" s="75"/>
      <c r="G16" s="75"/>
      <c r="H16" s="75"/>
      <c r="I16" s="80"/>
    </row>
    <row r="17" spans="1:9" s="81" customFormat="1" x14ac:dyDescent="0.3">
      <c r="A17" s="82"/>
      <c r="B17" s="75"/>
      <c r="C17" s="73"/>
      <c r="D17" s="73"/>
      <c r="E17" s="74"/>
      <c r="F17" s="75"/>
      <c r="G17" s="75"/>
      <c r="H17" s="75"/>
      <c r="I17" s="80"/>
    </row>
    <row r="18" spans="1:9" s="81" customFormat="1" x14ac:dyDescent="0.3">
      <c r="A18" s="82"/>
      <c r="B18" s="75"/>
      <c r="C18" s="73"/>
      <c r="D18" s="73"/>
      <c r="E18" s="74"/>
      <c r="F18" s="75"/>
      <c r="G18" s="75"/>
      <c r="H18" s="75"/>
      <c r="I18" s="80"/>
    </row>
    <row r="19" spans="1:9" s="81" customFormat="1" x14ac:dyDescent="0.3">
      <c r="A19" s="82"/>
      <c r="B19" s="75"/>
      <c r="C19" s="73"/>
      <c r="D19" s="73"/>
      <c r="E19" s="74"/>
      <c r="F19" s="75"/>
      <c r="G19" s="75"/>
      <c r="H19" s="75"/>
      <c r="I19" s="80"/>
    </row>
    <row r="20" spans="1:9" s="81" customFormat="1" x14ac:dyDescent="0.3">
      <c r="A20" s="82"/>
      <c r="B20" s="75"/>
      <c r="C20" s="73"/>
      <c r="D20" s="73"/>
      <c r="E20" s="74"/>
      <c r="F20" s="75"/>
      <c r="G20" s="75"/>
      <c r="H20" s="75"/>
      <c r="I20" s="80"/>
    </row>
    <row r="21" spans="1:9" s="81" customFormat="1" x14ac:dyDescent="0.3">
      <c r="A21" s="82"/>
      <c r="B21" s="75"/>
      <c r="C21" s="73"/>
      <c r="D21" s="73"/>
      <c r="E21" s="74"/>
      <c r="F21" s="75"/>
      <c r="G21" s="75"/>
      <c r="H21" s="75"/>
      <c r="I21" s="80"/>
    </row>
    <row r="22" spans="1:9" s="81" customFormat="1" x14ac:dyDescent="0.3">
      <c r="A22" s="82"/>
      <c r="B22" s="75"/>
      <c r="C22" s="73"/>
      <c r="D22" s="73"/>
      <c r="E22" s="74"/>
      <c r="F22" s="75"/>
      <c r="G22" s="75"/>
      <c r="H22" s="75"/>
      <c r="I22" s="80"/>
    </row>
    <row r="23" spans="1:9" s="81" customFormat="1" x14ac:dyDescent="0.3">
      <c r="A23" s="82"/>
      <c r="B23" s="75"/>
      <c r="C23" s="73"/>
      <c r="D23" s="73"/>
      <c r="E23" s="74"/>
      <c r="F23" s="75"/>
      <c r="G23" s="75"/>
      <c r="H23" s="75"/>
      <c r="I23" s="80"/>
    </row>
    <row r="24" spans="1:9" s="81" customFormat="1" x14ac:dyDescent="0.3">
      <c r="A24" s="82"/>
      <c r="B24" s="75"/>
      <c r="C24" s="73"/>
      <c r="D24" s="73"/>
      <c r="E24" s="74"/>
      <c r="F24" s="75"/>
      <c r="G24" s="75"/>
      <c r="H24" s="75"/>
      <c r="I24" s="80"/>
    </row>
    <row r="25" spans="1:9" s="81" customFormat="1" x14ac:dyDescent="0.3">
      <c r="A25" s="82"/>
      <c r="B25" s="75"/>
      <c r="C25" s="73"/>
      <c r="D25" s="73"/>
      <c r="E25" s="74"/>
      <c r="F25" s="75"/>
      <c r="G25" s="75"/>
      <c r="H25" s="75"/>
      <c r="I25" s="80"/>
    </row>
    <row r="26" spans="1:9" s="81" customFormat="1" x14ac:dyDescent="0.3">
      <c r="A26" s="82"/>
      <c r="B26" s="75"/>
      <c r="C26" s="73"/>
      <c r="D26" s="73"/>
      <c r="E26" s="74"/>
      <c r="F26" s="75"/>
      <c r="G26" s="75"/>
      <c r="H26" s="75"/>
      <c r="I26" s="80"/>
    </row>
    <row r="27" spans="1:9" s="81" customFormat="1" x14ac:dyDescent="0.3">
      <c r="A27" s="82"/>
      <c r="B27" s="75"/>
      <c r="C27" s="73"/>
      <c r="D27" s="73"/>
      <c r="E27" s="74"/>
      <c r="F27" s="75"/>
      <c r="G27" s="75"/>
      <c r="H27" s="75"/>
      <c r="I27" s="80"/>
    </row>
    <row r="28" spans="1:9" s="81" customFormat="1" x14ac:dyDescent="0.3">
      <c r="A28" s="82"/>
      <c r="B28" s="75"/>
      <c r="C28" s="73"/>
      <c r="D28" s="73"/>
      <c r="E28" s="74"/>
      <c r="F28" s="75"/>
      <c r="G28" s="75"/>
      <c r="H28" s="75"/>
      <c r="I28" s="80"/>
    </row>
    <row r="29" spans="1:9" s="81" customFormat="1" x14ac:dyDescent="0.3">
      <c r="A29" s="82"/>
      <c r="B29" s="75"/>
      <c r="C29" s="73"/>
      <c r="D29" s="73"/>
      <c r="E29" s="74"/>
      <c r="F29" s="75"/>
      <c r="G29" s="75"/>
      <c r="H29" s="75"/>
      <c r="I29" s="80"/>
    </row>
    <row r="30" spans="1:9" s="81" customFormat="1" x14ac:dyDescent="0.3">
      <c r="A30" s="82"/>
      <c r="B30" s="75"/>
      <c r="C30" s="73"/>
      <c r="D30" s="73"/>
      <c r="E30" s="74"/>
      <c r="F30" s="75"/>
      <c r="G30" s="75"/>
      <c r="H30" s="75"/>
      <c r="I30" s="80"/>
    </row>
    <row r="31" spans="1:9" s="81" customFormat="1" x14ac:dyDescent="0.3">
      <c r="A31" s="82"/>
      <c r="B31" s="75"/>
      <c r="C31" s="73"/>
      <c r="D31" s="73"/>
      <c r="E31" s="74"/>
      <c r="F31" s="75"/>
      <c r="G31" s="75"/>
      <c r="H31" s="75"/>
      <c r="I31" s="80"/>
    </row>
    <row r="32" spans="1:9" s="81" customFormat="1" x14ac:dyDescent="0.3">
      <c r="A32" s="82"/>
      <c r="B32" s="75"/>
      <c r="C32" s="73"/>
      <c r="D32" s="73"/>
      <c r="E32" s="74"/>
      <c r="F32" s="75"/>
      <c r="G32" s="75"/>
      <c r="H32" s="75"/>
      <c r="I32" s="80"/>
    </row>
    <row r="33" spans="1:9" s="81" customFormat="1" x14ac:dyDescent="0.3">
      <c r="A33" s="82"/>
      <c r="B33" s="75"/>
      <c r="C33" s="73"/>
      <c r="D33" s="73"/>
      <c r="E33" s="74"/>
      <c r="F33" s="75"/>
      <c r="G33" s="75"/>
      <c r="H33" s="75"/>
      <c r="I33" s="80"/>
    </row>
    <row r="34" spans="1:9" s="81" customFormat="1" x14ac:dyDescent="0.3">
      <c r="A34" s="82"/>
      <c r="B34" s="75"/>
      <c r="C34" s="73"/>
      <c r="D34" s="73"/>
      <c r="E34" s="74"/>
      <c r="F34" s="75"/>
      <c r="G34" s="75"/>
      <c r="H34" s="75"/>
      <c r="I34" s="80"/>
    </row>
    <row r="35" spans="1:9" s="81" customFormat="1" x14ac:dyDescent="0.3">
      <c r="A35" s="82"/>
      <c r="B35" s="75"/>
      <c r="C35" s="73"/>
      <c r="D35" s="73"/>
      <c r="E35" s="74"/>
      <c r="F35" s="75"/>
      <c r="G35" s="75"/>
      <c r="H35" s="75"/>
      <c r="I35" s="80"/>
    </row>
    <row r="36" spans="1:9" s="81" customFormat="1" x14ac:dyDescent="0.3">
      <c r="A36" s="82"/>
      <c r="B36" s="75"/>
      <c r="C36" s="73"/>
      <c r="D36" s="73"/>
      <c r="E36" s="74"/>
      <c r="F36" s="75"/>
      <c r="G36" s="75"/>
      <c r="H36" s="75"/>
      <c r="I36" s="80"/>
    </row>
    <row r="37" spans="1:9" s="81" customFormat="1" x14ac:dyDescent="0.3">
      <c r="A37" s="82"/>
      <c r="B37" s="75"/>
      <c r="C37" s="73"/>
      <c r="D37" s="73"/>
      <c r="E37" s="74"/>
      <c r="F37" s="75"/>
      <c r="G37" s="75"/>
      <c r="H37" s="75"/>
      <c r="I37" s="80"/>
    </row>
    <row r="38" spans="1:9" s="81" customFormat="1" x14ac:dyDescent="0.3">
      <c r="A38" s="82"/>
      <c r="B38" s="75"/>
      <c r="C38" s="73"/>
      <c r="D38" s="73"/>
      <c r="E38" s="74"/>
      <c r="F38" s="75"/>
      <c r="G38" s="75"/>
      <c r="H38" s="75"/>
      <c r="I38" s="80"/>
    </row>
    <row r="39" spans="1:9" s="81" customFormat="1" x14ac:dyDescent="0.3">
      <c r="A39" s="82"/>
      <c r="B39" s="75"/>
      <c r="C39" s="73"/>
      <c r="D39" s="73"/>
      <c r="E39" s="74"/>
      <c r="F39" s="75"/>
      <c r="G39" s="75"/>
      <c r="H39" s="75"/>
      <c r="I39" s="80"/>
    </row>
    <row r="40" spans="1:9" s="81" customFormat="1" x14ac:dyDescent="0.3">
      <c r="A40" s="82"/>
      <c r="B40" s="75"/>
      <c r="C40" s="73"/>
      <c r="D40" s="73"/>
      <c r="E40" s="74"/>
      <c r="F40" s="75"/>
      <c r="G40" s="75"/>
      <c r="H40" s="75"/>
      <c r="I40" s="80"/>
    </row>
    <row r="41" spans="1:9" s="81" customFormat="1" x14ac:dyDescent="0.3">
      <c r="A41" s="82"/>
      <c r="B41" s="75"/>
      <c r="C41" s="73"/>
      <c r="D41" s="73"/>
      <c r="E41" s="74"/>
      <c r="F41" s="75"/>
      <c r="G41" s="75"/>
      <c r="H41" s="75"/>
      <c r="I41" s="80"/>
    </row>
    <row r="42" spans="1:9" s="81" customFormat="1" x14ac:dyDescent="0.3">
      <c r="A42" s="82"/>
      <c r="B42" s="75"/>
      <c r="C42" s="73"/>
      <c r="D42" s="73"/>
      <c r="E42" s="74"/>
      <c r="F42" s="75"/>
      <c r="G42" s="75"/>
      <c r="H42" s="75"/>
      <c r="I42" s="80"/>
    </row>
    <row r="43" spans="1:9" s="81" customFormat="1" x14ac:dyDescent="0.3">
      <c r="A43" s="82"/>
      <c r="B43" s="75"/>
      <c r="C43" s="73"/>
      <c r="D43" s="73"/>
      <c r="E43" s="74"/>
      <c r="F43" s="75"/>
      <c r="G43" s="75"/>
      <c r="H43" s="75"/>
      <c r="I43" s="80"/>
    </row>
    <row r="44" spans="1:9" s="81" customFormat="1" x14ac:dyDescent="0.3">
      <c r="A44" s="82"/>
      <c r="B44" s="75"/>
      <c r="C44" s="73"/>
      <c r="D44" s="73"/>
      <c r="E44" s="74"/>
      <c r="F44" s="75"/>
      <c r="G44" s="75"/>
      <c r="H44" s="75"/>
      <c r="I44" s="80"/>
    </row>
    <row r="45" spans="1:9" s="81" customFormat="1" x14ac:dyDescent="0.3">
      <c r="A45" s="82"/>
      <c r="B45" s="75"/>
      <c r="C45" s="73"/>
      <c r="D45" s="73"/>
      <c r="E45" s="74"/>
      <c r="F45" s="75"/>
      <c r="G45" s="75"/>
      <c r="H45" s="75"/>
      <c r="I45" s="80"/>
    </row>
    <row r="46" spans="1:9" s="81" customFormat="1" x14ac:dyDescent="0.3">
      <c r="A46" s="82"/>
      <c r="B46" s="75"/>
      <c r="C46" s="73"/>
      <c r="D46" s="73"/>
      <c r="E46" s="74"/>
      <c r="F46" s="75"/>
      <c r="G46" s="75"/>
      <c r="H46" s="75"/>
      <c r="I46" s="80"/>
    </row>
    <row r="47" spans="1:9" s="81" customFormat="1" x14ac:dyDescent="0.3">
      <c r="A47" s="82"/>
      <c r="B47" s="75"/>
      <c r="C47" s="73"/>
      <c r="D47" s="73"/>
      <c r="E47" s="74"/>
      <c r="F47" s="75"/>
      <c r="G47" s="75"/>
      <c r="H47" s="75"/>
      <c r="I47" s="80"/>
    </row>
    <row r="48" spans="1:9" s="81" customFormat="1" x14ac:dyDescent="0.3">
      <c r="A48" s="82"/>
      <c r="B48" s="75"/>
      <c r="C48" s="73"/>
      <c r="D48" s="73"/>
      <c r="E48" s="74"/>
      <c r="F48" s="75"/>
      <c r="G48" s="75"/>
      <c r="H48" s="75"/>
      <c r="I48" s="80"/>
    </row>
    <row r="49" spans="1:9" s="81" customFormat="1" x14ac:dyDescent="0.3">
      <c r="A49" s="82"/>
      <c r="B49" s="75"/>
      <c r="C49" s="73"/>
      <c r="D49" s="73"/>
      <c r="E49" s="74"/>
      <c r="F49" s="75"/>
      <c r="G49" s="75"/>
      <c r="H49" s="75"/>
      <c r="I49" s="80"/>
    </row>
    <row r="50" spans="1:9" s="81" customFormat="1" x14ac:dyDescent="0.3">
      <c r="A50" s="82"/>
      <c r="B50" s="75"/>
      <c r="C50" s="73"/>
      <c r="D50" s="73"/>
      <c r="E50" s="74"/>
      <c r="F50" s="75"/>
      <c r="G50" s="75"/>
      <c r="H50" s="75"/>
      <c r="I50" s="80"/>
    </row>
    <row r="51" spans="1:9" s="81" customFormat="1" x14ac:dyDescent="0.3">
      <c r="A51" s="82"/>
      <c r="B51" s="75"/>
      <c r="C51" s="73"/>
      <c r="D51" s="73"/>
      <c r="E51" s="74"/>
      <c r="F51" s="75"/>
      <c r="G51" s="75"/>
      <c r="H51" s="75"/>
      <c r="I51" s="80"/>
    </row>
    <row r="52" spans="1:9" s="81" customFormat="1" x14ac:dyDescent="0.3">
      <c r="A52" s="82"/>
      <c r="B52" s="75"/>
      <c r="C52" s="73"/>
      <c r="D52" s="73"/>
      <c r="E52" s="74"/>
      <c r="F52" s="75"/>
      <c r="G52" s="75"/>
      <c r="H52" s="75"/>
      <c r="I52" s="80"/>
    </row>
    <row r="53" spans="1:9" s="81" customFormat="1" x14ac:dyDescent="0.3">
      <c r="A53" s="82"/>
      <c r="B53" s="75"/>
      <c r="C53" s="73"/>
      <c r="D53" s="73"/>
      <c r="E53" s="74"/>
      <c r="F53" s="75"/>
      <c r="G53" s="75"/>
      <c r="H53" s="75"/>
      <c r="I53" s="80"/>
    </row>
    <row r="54" spans="1:9" s="81" customFormat="1" x14ac:dyDescent="0.3">
      <c r="A54" s="82"/>
      <c r="B54" s="75"/>
      <c r="C54" s="73"/>
      <c r="D54" s="73"/>
      <c r="E54" s="74"/>
      <c r="F54" s="75"/>
      <c r="G54" s="75"/>
      <c r="H54" s="75"/>
      <c r="I54" s="80"/>
    </row>
    <row r="55" spans="1:9" s="81" customFormat="1" x14ac:dyDescent="0.3">
      <c r="A55" s="82"/>
      <c r="B55" s="75"/>
      <c r="C55" s="73"/>
      <c r="D55" s="73"/>
      <c r="E55" s="74"/>
      <c r="F55" s="75"/>
      <c r="G55" s="75"/>
      <c r="H55" s="75"/>
      <c r="I55" s="80"/>
    </row>
    <row r="56" spans="1:9" s="81" customFormat="1" x14ac:dyDescent="0.3">
      <c r="A56" s="82"/>
      <c r="B56" s="75"/>
      <c r="C56" s="73"/>
      <c r="D56" s="73"/>
      <c r="E56" s="74"/>
      <c r="F56" s="75"/>
      <c r="G56" s="75"/>
      <c r="H56" s="75"/>
      <c r="I56" s="80"/>
    </row>
    <row r="57" spans="1:9" s="81" customFormat="1" x14ac:dyDescent="0.3">
      <c r="A57" s="82"/>
      <c r="B57" s="75"/>
      <c r="C57" s="73"/>
      <c r="D57" s="73"/>
      <c r="E57" s="74"/>
      <c r="F57" s="75"/>
      <c r="G57" s="75"/>
      <c r="H57" s="75"/>
      <c r="I57" s="80"/>
    </row>
    <row r="58" spans="1:9" s="81" customFormat="1" x14ac:dyDescent="0.3">
      <c r="A58" s="82"/>
      <c r="B58" s="75"/>
      <c r="C58" s="73"/>
      <c r="D58" s="73"/>
      <c r="E58" s="74"/>
      <c r="F58" s="75"/>
      <c r="G58" s="75"/>
      <c r="H58" s="75"/>
      <c r="I58" s="80"/>
    </row>
    <row r="59" spans="1:9" s="81" customFormat="1" x14ac:dyDescent="0.3">
      <c r="A59" s="82"/>
      <c r="B59" s="75"/>
      <c r="C59" s="73"/>
      <c r="D59" s="73"/>
      <c r="E59" s="74"/>
      <c r="F59" s="75"/>
      <c r="G59" s="75"/>
      <c r="H59" s="75"/>
      <c r="I59" s="80"/>
    </row>
    <row r="60" spans="1:9" s="81" customFormat="1" x14ac:dyDescent="0.3">
      <c r="A60" s="82"/>
      <c r="B60" s="75"/>
      <c r="C60" s="73"/>
      <c r="D60" s="73"/>
      <c r="E60" s="74"/>
      <c r="F60" s="75"/>
      <c r="G60" s="75"/>
      <c r="H60" s="75"/>
      <c r="I60" s="80"/>
    </row>
    <row r="61" spans="1:9" s="81" customFormat="1" x14ac:dyDescent="0.3">
      <c r="A61" s="82"/>
      <c r="B61" s="75"/>
      <c r="C61" s="73"/>
      <c r="D61" s="73"/>
      <c r="E61" s="74"/>
      <c r="F61" s="75"/>
      <c r="G61" s="75"/>
      <c r="H61" s="75"/>
      <c r="I61" s="80"/>
    </row>
    <row r="62" spans="1:9" s="81" customFormat="1" x14ac:dyDescent="0.3">
      <c r="A62" s="82"/>
      <c r="B62" s="75"/>
      <c r="C62" s="73"/>
      <c r="D62" s="73"/>
      <c r="E62" s="74"/>
      <c r="F62" s="75"/>
      <c r="G62" s="75"/>
      <c r="H62" s="75"/>
      <c r="I62" s="78"/>
    </row>
    <row r="63" spans="1:9" s="81" customFormat="1" x14ac:dyDescent="0.3">
      <c r="A63" s="82"/>
      <c r="B63" s="75"/>
      <c r="C63" s="73"/>
      <c r="D63" s="73"/>
      <c r="E63" s="74"/>
      <c r="F63" s="75"/>
      <c r="G63" s="75"/>
      <c r="H63" s="75"/>
      <c r="I63" s="80"/>
    </row>
    <row r="64" spans="1:9" s="81" customFormat="1" x14ac:dyDescent="0.3">
      <c r="A64" s="82"/>
      <c r="B64" s="75"/>
      <c r="C64" s="73"/>
      <c r="D64" s="73"/>
      <c r="E64" s="74"/>
      <c r="F64" s="75"/>
      <c r="G64" s="75"/>
      <c r="H64" s="75"/>
      <c r="I64" s="80"/>
    </row>
    <row r="65" spans="1:10" s="81" customFormat="1" x14ac:dyDescent="0.3">
      <c r="A65" s="82"/>
      <c r="B65" s="75"/>
      <c r="C65" s="73"/>
      <c r="D65" s="73"/>
      <c r="E65" s="74"/>
      <c r="F65" s="75"/>
      <c r="G65" s="75"/>
      <c r="H65" s="75"/>
      <c r="I65" s="80"/>
    </row>
    <row r="66" spans="1:10" s="81" customFormat="1" x14ac:dyDescent="0.3">
      <c r="A66" s="82"/>
      <c r="B66" s="75"/>
      <c r="C66" s="73"/>
      <c r="D66" s="73"/>
      <c r="E66" s="74"/>
      <c r="F66" s="75"/>
      <c r="G66" s="75"/>
      <c r="H66" s="75"/>
      <c r="I66" s="80"/>
    </row>
    <row r="67" spans="1:10" s="81" customFormat="1" x14ac:dyDescent="0.3">
      <c r="A67" s="82"/>
      <c r="B67" s="75"/>
      <c r="C67" s="73"/>
      <c r="D67" s="73"/>
      <c r="E67" s="74"/>
      <c r="F67" s="75"/>
      <c r="G67" s="75"/>
      <c r="H67" s="75"/>
      <c r="I67" s="80"/>
      <c r="J67" s="83" t="s">
        <v>29</v>
      </c>
    </row>
    <row r="68" spans="1:10" s="81" customFormat="1" x14ac:dyDescent="0.3">
      <c r="A68" s="82"/>
      <c r="B68" s="75"/>
      <c r="C68" s="73"/>
      <c r="D68" s="73"/>
      <c r="E68" s="74"/>
      <c r="F68" s="75"/>
      <c r="G68" s="75"/>
      <c r="H68" s="75"/>
      <c r="I68" s="80"/>
    </row>
    <row r="69" spans="1:10" s="81" customFormat="1" x14ac:dyDescent="0.3">
      <c r="A69" s="82"/>
      <c r="B69" s="75"/>
      <c r="C69" s="73"/>
      <c r="D69" s="73"/>
      <c r="E69" s="74"/>
      <c r="F69" s="75"/>
      <c r="G69" s="75"/>
      <c r="H69" s="75"/>
      <c r="I69" s="80"/>
    </row>
    <row r="70" spans="1:10" s="81" customFormat="1" x14ac:dyDescent="0.3">
      <c r="A70" s="82"/>
      <c r="B70" s="75"/>
      <c r="C70" s="73"/>
      <c r="D70" s="73"/>
      <c r="E70" s="74"/>
      <c r="F70" s="75"/>
      <c r="G70" s="75"/>
      <c r="H70" s="75"/>
      <c r="I70" s="80"/>
    </row>
    <row r="71" spans="1:10" s="81" customFormat="1" x14ac:dyDescent="0.3">
      <c r="A71" s="82"/>
      <c r="B71" s="75"/>
      <c r="C71" s="73"/>
      <c r="D71" s="73"/>
      <c r="E71" s="74"/>
      <c r="F71" s="75"/>
      <c r="G71" s="75"/>
      <c r="H71" s="75"/>
      <c r="I71" s="80"/>
    </row>
    <row r="72" spans="1:10" s="81" customFormat="1" x14ac:dyDescent="0.3">
      <c r="A72" s="82"/>
      <c r="B72" s="75"/>
      <c r="C72" s="73"/>
      <c r="D72" s="73"/>
      <c r="E72" s="74"/>
      <c r="F72" s="75"/>
      <c r="G72" s="75"/>
      <c r="H72" s="75"/>
      <c r="I72" s="80"/>
    </row>
    <row r="73" spans="1:10" s="81" customFormat="1" x14ac:dyDescent="0.3">
      <c r="A73" s="82"/>
      <c r="B73" s="75"/>
      <c r="C73" s="73"/>
      <c r="D73" s="73"/>
      <c r="E73" s="74"/>
      <c r="F73" s="75"/>
      <c r="G73" s="75"/>
      <c r="H73" s="75"/>
      <c r="I73" s="80"/>
    </row>
    <row r="74" spans="1:10" s="81" customFormat="1" x14ac:dyDescent="0.3">
      <c r="A74" s="82"/>
      <c r="B74" s="75"/>
      <c r="C74" s="73"/>
      <c r="D74" s="73"/>
      <c r="E74" s="74"/>
      <c r="F74" s="75"/>
      <c r="G74" s="75"/>
      <c r="H74" s="75"/>
      <c r="I74" s="80"/>
    </row>
    <row r="75" spans="1:10" s="81" customFormat="1" x14ac:dyDescent="0.3">
      <c r="A75" s="82"/>
      <c r="B75" s="75"/>
      <c r="C75" s="73"/>
      <c r="D75" s="73"/>
      <c r="E75" s="74"/>
      <c r="F75" s="75"/>
      <c r="G75" s="75"/>
      <c r="H75" s="75"/>
      <c r="I75" s="80"/>
      <c r="J75" s="83" t="s">
        <v>29</v>
      </c>
    </row>
    <row r="76" spans="1:10" s="81" customFormat="1" x14ac:dyDescent="0.3">
      <c r="A76" s="82"/>
      <c r="B76" s="75"/>
      <c r="C76" s="73"/>
      <c r="D76" s="73"/>
      <c r="E76" s="74"/>
      <c r="F76" s="75"/>
      <c r="G76" s="75"/>
      <c r="H76" s="75"/>
      <c r="I76" s="80"/>
    </row>
    <row r="77" spans="1:10" s="81" customFormat="1" x14ac:dyDescent="0.3">
      <c r="A77" s="82"/>
      <c r="B77" s="75"/>
      <c r="C77" s="73"/>
      <c r="D77" s="73"/>
      <c r="E77" s="74"/>
      <c r="F77" s="75"/>
      <c r="G77" s="75"/>
      <c r="H77" s="75"/>
      <c r="I77" s="80"/>
    </row>
    <row r="78" spans="1:10" s="81" customFormat="1" x14ac:dyDescent="0.3">
      <c r="A78" s="82"/>
      <c r="B78" s="75"/>
      <c r="C78" s="73"/>
      <c r="D78" s="73"/>
      <c r="E78" s="74"/>
      <c r="F78" s="75"/>
      <c r="G78" s="75"/>
      <c r="H78" s="75"/>
      <c r="I78" s="80"/>
    </row>
    <row r="79" spans="1:10" s="81" customFormat="1" x14ac:dyDescent="0.3">
      <c r="A79" s="82"/>
      <c r="B79" s="75"/>
      <c r="C79" s="73"/>
      <c r="D79" s="73"/>
      <c r="E79" s="74"/>
      <c r="F79" s="75"/>
      <c r="G79" s="75"/>
      <c r="H79" s="75"/>
      <c r="I79" s="80"/>
    </row>
    <row r="80" spans="1:10" s="81" customFormat="1" x14ac:dyDescent="0.3">
      <c r="A80" s="82"/>
      <c r="B80" s="75"/>
      <c r="C80" s="73"/>
      <c r="D80" s="73"/>
      <c r="E80" s="74"/>
      <c r="F80" s="75"/>
      <c r="G80" s="75"/>
      <c r="H80" s="75"/>
      <c r="I80" s="80"/>
    </row>
    <row r="81" spans="1:10" s="81" customFormat="1" x14ac:dyDescent="0.3">
      <c r="A81" s="82"/>
      <c r="B81" s="75"/>
      <c r="C81" s="73"/>
      <c r="D81" s="73"/>
      <c r="E81" s="74"/>
      <c r="F81" s="75"/>
      <c r="G81" s="75"/>
      <c r="H81" s="75"/>
      <c r="I81" s="80"/>
    </row>
    <row r="82" spans="1:10" s="81" customFormat="1" x14ac:dyDescent="0.3">
      <c r="A82" s="82"/>
      <c r="B82" s="75"/>
      <c r="C82" s="73"/>
      <c r="D82" s="73"/>
      <c r="E82" s="74"/>
      <c r="F82" s="75"/>
      <c r="G82" s="75"/>
      <c r="H82" s="75"/>
      <c r="I82" s="80"/>
    </row>
    <row r="83" spans="1:10" s="81" customFormat="1" x14ac:dyDescent="0.3">
      <c r="A83" s="82"/>
      <c r="B83" s="75"/>
      <c r="C83" s="73"/>
      <c r="D83" s="73"/>
      <c r="E83" s="74"/>
      <c r="F83" s="75"/>
      <c r="G83" s="75"/>
      <c r="H83" s="75"/>
      <c r="I83" s="80"/>
      <c r="J83" s="83" t="s">
        <v>29</v>
      </c>
    </row>
    <row r="84" spans="1:10" s="81" customFormat="1" x14ac:dyDescent="0.3">
      <c r="A84" s="82"/>
      <c r="B84" s="75"/>
      <c r="C84" s="73"/>
      <c r="D84" s="73"/>
      <c r="E84" s="74"/>
      <c r="F84" s="75"/>
      <c r="G84" s="75"/>
      <c r="H84" s="75"/>
      <c r="I84" s="80"/>
    </row>
    <row r="85" spans="1:10" s="81" customFormat="1" x14ac:dyDescent="0.3">
      <c r="A85" s="82"/>
      <c r="B85" s="75"/>
      <c r="C85" s="73"/>
      <c r="D85" s="73"/>
      <c r="E85" s="74"/>
      <c r="F85" s="75"/>
      <c r="G85" s="75"/>
      <c r="H85" s="75"/>
      <c r="I85" s="80"/>
    </row>
    <row r="86" spans="1:10" s="81" customFormat="1" x14ac:dyDescent="0.3">
      <c r="A86" s="82"/>
      <c r="B86" s="75"/>
      <c r="C86" s="73"/>
      <c r="D86" s="73"/>
      <c r="E86" s="74"/>
      <c r="F86" s="75"/>
      <c r="G86" s="75"/>
      <c r="H86" s="75"/>
      <c r="I86" s="80"/>
    </row>
    <row r="87" spans="1:10" s="81" customFormat="1" x14ac:dyDescent="0.3">
      <c r="A87" s="82"/>
      <c r="B87" s="75"/>
      <c r="C87" s="73"/>
      <c r="D87" s="73"/>
      <c r="E87" s="74"/>
      <c r="F87" s="75"/>
      <c r="G87" s="75"/>
      <c r="H87" s="75"/>
      <c r="I87" s="80"/>
    </row>
    <row r="88" spans="1:10" s="81" customFormat="1" x14ac:dyDescent="0.3">
      <c r="A88" s="82"/>
      <c r="B88" s="75"/>
      <c r="C88" s="73"/>
      <c r="D88" s="73"/>
      <c r="E88" s="74"/>
      <c r="F88" s="75"/>
      <c r="G88" s="75"/>
      <c r="H88" s="75"/>
      <c r="I88" s="80"/>
    </row>
    <row r="89" spans="1:10" s="81" customFormat="1" x14ac:dyDescent="0.3">
      <c r="A89" s="82"/>
      <c r="B89" s="75"/>
      <c r="C89" s="73"/>
      <c r="D89" s="73"/>
      <c r="E89" s="74"/>
      <c r="F89" s="75"/>
      <c r="G89" s="75"/>
      <c r="H89" s="75"/>
      <c r="I89" s="80"/>
    </row>
    <row r="90" spans="1:10" s="81" customFormat="1" x14ac:dyDescent="0.3">
      <c r="A90" s="82"/>
      <c r="B90" s="75"/>
      <c r="C90" s="73"/>
      <c r="D90" s="73"/>
      <c r="E90" s="74"/>
      <c r="F90" s="75"/>
      <c r="G90" s="75"/>
      <c r="H90" s="75"/>
      <c r="I90" s="80"/>
    </row>
    <row r="91" spans="1:10" s="81" customFormat="1" x14ac:dyDescent="0.3">
      <c r="A91" s="82"/>
      <c r="B91" s="75"/>
      <c r="C91" s="73"/>
      <c r="D91" s="73"/>
      <c r="E91" s="74"/>
      <c r="F91" s="75"/>
      <c r="G91" s="75"/>
      <c r="H91" s="75"/>
      <c r="I91" s="80"/>
      <c r="J91" s="83" t="s">
        <v>29</v>
      </c>
    </row>
    <row r="92" spans="1:10" s="81" customFormat="1" x14ac:dyDescent="0.3">
      <c r="A92" s="82"/>
      <c r="B92" s="75"/>
      <c r="C92" s="73"/>
      <c r="D92" s="73"/>
      <c r="E92" s="74"/>
      <c r="F92" s="75"/>
      <c r="G92" s="75"/>
      <c r="H92" s="75"/>
      <c r="I92" s="80"/>
    </row>
    <row r="93" spans="1:10" s="81" customFormat="1" x14ac:dyDescent="0.3">
      <c r="A93" s="82"/>
      <c r="B93" s="75"/>
      <c r="C93" s="73"/>
      <c r="D93" s="73"/>
      <c r="E93" s="74"/>
      <c r="F93" s="75"/>
      <c r="G93" s="75"/>
      <c r="H93" s="75"/>
      <c r="I93" s="80"/>
    </row>
    <row r="94" spans="1:10" s="81" customFormat="1" x14ac:dyDescent="0.3">
      <c r="A94" s="82"/>
      <c r="B94" s="75"/>
      <c r="C94" s="73"/>
      <c r="D94" s="73"/>
      <c r="E94" s="74"/>
      <c r="F94" s="75"/>
      <c r="G94" s="75"/>
      <c r="H94" s="75"/>
      <c r="I94" s="80"/>
    </row>
    <row r="95" spans="1:10" s="81" customFormat="1" x14ac:dyDescent="0.3">
      <c r="A95" s="82"/>
      <c r="B95" s="75"/>
      <c r="C95" s="73"/>
      <c r="D95" s="73"/>
      <c r="E95" s="74"/>
      <c r="F95" s="75"/>
      <c r="G95" s="75"/>
      <c r="H95" s="75"/>
      <c r="I95" s="80"/>
    </row>
    <row r="96" spans="1:10" s="81" customFormat="1" x14ac:dyDescent="0.3">
      <c r="A96" s="82"/>
      <c r="B96" s="75"/>
      <c r="C96" s="73"/>
      <c r="D96" s="73"/>
      <c r="E96" s="74"/>
      <c r="F96" s="75"/>
      <c r="G96" s="75"/>
      <c r="H96" s="75"/>
      <c r="I96" s="80"/>
    </row>
    <row r="97" spans="1:10" s="81" customFormat="1" x14ac:dyDescent="0.3">
      <c r="A97" s="82"/>
      <c r="B97" s="75"/>
      <c r="C97" s="73"/>
      <c r="D97" s="73"/>
      <c r="E97" s="74"/>
      <c r="F97" s="75"/>
      <c r="G97" s="75"/>
      <c r="H97" s="75"/>
      <c r="I97" s="80"/>
    </row>
    <row r="98" spans="1:10" s="81" customFormat="1" x14ac:dyDescent="0.3">
      <c r="A98" s="82"/>
      <c r="B98" s="75"/>
      <c r="C98" s="73"/>
      <c r="D98" s="73"/>
      <c r="E98" s="74"/>
      <c r="F98" s="75"/>
      <c r="G98" s="75"/>
      <c r="H98" s="75"/>
      <c r="I98" s="80"/>
    </row>
    <row r="99" spans="1:10" s="81" customFormat="1" x14ac:dyDescent="0.3">
      <c r="A99" s="82"/>
      <c r="B99" s="75"/>
      <c r="C99" s="73"/>
      <c r="D99" s="73"/>
      <c r="E99" s="74"/>
      <c r="F99" s="75"/>
      <c r="G99" s="75"/>
      <c r="H99" s="75"/>
      <c r="I99" s="80"/>
      <c r="J99" s="83" t="s">
        <v>29</v>
      </c>
    </row>
    <row r="100" spans="1:10" s="81" customFormat="1" x14ac:dyDescent="0.3">
      <c r="A100" s="82"/>
      <c r="B100" s="75"/>
      <c r="C100" s="73"/>
      <c r="D100" s="73"/>
      <c r="E100" s="74"/>
      <c r="F100" s="75"/>
      <c r="G100" s="75"/>
      <c r="H100" s="75"/>
      <c r="I100" s="80"/>
    </row>
    <row r="101" spans="1:10" s="81" customFormat="1" x14ac:dyDescent="0.3">
      <c r="A101" s="82"/>
      <c r="B101" s="75"/>
      <c r="C101" s="73"/>
      <c r="D101" s="73"/>
      <c r="E101" s="74"/>
      <c r="F101" s="75"/>
      <c r="G101" s="75"/>
      <c r="H101" s="75"/>
      <c r="I101" s="80"/>
      <c r="J101" s="81" t="s">
        <v>29</v>
      </c>
    </row>
    <row r="102" spans="1:10" s="81" customFormat="1" x14ac:dyDescent="0.3">
      <c r="A102" s="82"/>
      <c r="B102" s="75"/>
      <c r="C102" s="73"/>
      <c r="D102" s="73"/>
      <c r="E102" s="74"/>
      <c r="F102" s="75"/>
      <c r="G102" s="75"/>
      <c r="H102" s="75"/>
      <c r="I102" s="80"/>
    </row>
    <row r="103" spans="1:10" s="81" customFormat="1" x14ac:dyDescent="0.3">
      <c r="A103" s="82"/>
      <c r="B103" s="75"/>
      <c r="C103" s="73"/>
      <c r="D103" s="73"/>
      <c r="E103" s="74"/>
      <c r="F103" s="75"/>
      <c r="G103" s="75"/>
      <c r="H103" s="75"/>
      <c r="I103" s="80"/>
    </row>
    <row r="104" spans="1:10" s="81" customFormat="1" x14ac:dyDescent="0.3">
      <c r="A104" s="82"/>
      <c r="B104" s="75"/>
      <c r="C104" s="73"/>
      <c r="D104" s="73"/>
      <c r="E104" s="74"/>
      <c r="F104" s="75"/>
      <c r="G104" s="75"/>
      <c r="H104" s="75"/>
      <c r="I104" s="80"/>
    </row>
    <row r="105" spans="1:10" s="81" customFormat="1" x14ac:dyDescent="0.3">
      <c r="A105" s="82"/>
      <c r="B105" s="75"/>
      <c r="C105" s="73"/>
      <c r="D105" s="73"/>
      <c r="E105" s="74"/>
      <c r="F105" s="75"/>
      <c r="G105" s="75"/>
      <c r="H105" s="75"/>
      <c r="I105" s="80"/>
    </row>
    <row r="106" spans="1:10" s="81" customFormat="1" x14ac:dyDescent="0.3">
      <c r="A106" s="82"/>
      <c r="B106" s="75"/>
      <c r="C106" s="73"/>
      <c r="D106" s="73"/>
      <c r="E106" s="74"/>
      <c r="F106" s="75"/>
      <c r="G106" s="75"/>
      <c r="H106" s="75"/>
      <c r="I106" s="80"/>
    </row>
    <row r="107" spans="1:10" s="81" customFormat="1" x14ac:dyDescent="0.3">
      <c r="A107" s="82"/>
      <c r="B107" s="75"/>
      <c r="C107" s="73"/>
      <c r="D107" s="73"/>
      <c r="E107" s="74"/>
      <c r="F107" s="75"/>
      <c r="G107" s="75"/>
      <c r="H107" s="75"/>
      <c r="I107" s="80"/>
    </row>
    <row r="108" spans="1:10" s="81" customFormat="1" x14ac:dyDescent="0.3">
      <c r="A108" s="82"/>
      <c r="B108" s="75"/>
      <c r="C108" s="73"/>
      <c r="D108" s="73"/>
      <c r="E108" s="74"/>
      <c r="F108" s="75"/>
      <c r="G108" s="75"/>
      <c r="H108" s="75"/>
      <c r="I108" s="80"/>
    </row>
    <row r="109" spans="1:10" s="81" customFormat="1" x14ac:dyDescent="0.3">
      <c r="A109" s="82"/>
      <c r="B109" s="75"/>
      <c r="C109" s="73"/>
      <c r="D109" s="73"/>
      <c r="E109" s="74"/>
      <c r="F109" s="75"/>
      <c r="G109" s="75"/>
      <c r="H109" s="75"/>
      <c r="I109" s="80"/>
    </row>
    <row r="110" spans="1:10" s="81" customFormat="1" x14ac:dyDescent="0.3">
      <c r="A110" s="82"/>
      <c r="B110" s="75"/>
      <c r="C110" s="73"/>
      <c r="D110" s="73"/>
      <c r="E110" s="74"/>
      <c r="F110" s="75"/>
      <c r="G110" s="75"/>
      <c r="H110" s="75"/>
      <c r="I110" s="80"/>
    </row>
    <row r="111" spans="1:10" s="81" customFormat="1" x14ac:dyDescent="0.3">
      <c r="A111" s="82"/>
      <c r="B111" s="75"/>
      <c r="C111" s="73"/>
      <c r="D111" s="73"/>
      <c r="E111" s="74"/>
      <c r="F111" s="75"/>
      <c r="G111" s="75"/>
      <c r="H111" s="75"/>
      <c r="I111" s="80"/>
    </row>
    <row r="112" spans="1:10" s="81" customFormat="1" x14ac:dyDescent="0.3">
      <c r="A112" s="82"/>
      <c r="B112" s="75"/>
      <c r="C112" s="73"/>
      <c r="D112" s="73"/>
      <c r="E112" s="74"/>
      <c r="F112" s="75"/>
      <c r="G112" s="75"/>
      <c r="H112" s="75"/>
      <c r="I112" s="80"/>
    </row>
    <row r="113" spans="1:10" s="81" customFormat="1" x14ac:dyDescent="0.3">
      <c r="A113" s="82"/>
      <c r="B113" s="75"/>
      <c r="C113" s="73"/>
      <c r="D113" s="73"/>
      <c r="E113" s="74"/>
      <c r="F113" s="75"/>
      <c r="G113" s="75"/>
      <c r="H113" s="75"/>
      <c r="I113" s="80"/>
    </row>
    <row r="114" spans="1:10" s="81" customFormat="1" x14ac:dyDescent="0.3">
      <c r="A114" s="82"/>
      <c r="B114" s="75"/>
      <c r="C114" s="73"/>
      <c r="D114" s="73"/>
      <c r="E114" s="74"/>
      <c r="F114" s="75"/>
      <c r="G114" s="75"/>
      <c r="H114" s="75"/>
      <c r="I114" s="80"/>
      <c r="J114" s="81" t="s">
        <v>29</v>
      </c>
    </row>
    <row r="115" spans="1:10" s="81" customFormat="1" x14ac:dyDescent="0.3">
      <c r="A115" s="82"/>
      <c r="B115" s="75"/>
      <c r="C115" s="73"/>
      <c r="D115" s="73"/>
      <c r="E115" s="74"/>
      <c r="F115" s="75"/>
      <c r="G115" s="75"/>
      <c r="H115" s="75"/>
      <c r="I115" s="80"/>
    </row>
    <row r="116" spans="1:10" s="81" customFormat="1" x14ac:dyDescent="0.3">
      <c r="A116" s="82"/>
      <c r="B116" s="75"/>
      <c r="C116" s="73"/>
      <c r="D116" s="73"/>
      <c r="E116" s="74"/>
      <c r="F116" s="75"/>
      <c r="G116" s="75"/>
      <c r="H116" s="75"/>
      <c r="I116" s="80"/>
    </row>
    <row r="117" spans="1:10" s="81" customFormat="1" x14ac:dyDescent="0.3">
      <c r="A117" s="82"/>
      <c r="B117" s="75"/>
      <c r="C117" s="73"/>
      <c r="D117" s="73"/>
      <c r="E117" s="74"/>
      <c r="F117" s="75"/>
      <c r="G117" s="75"/>
      <c r="H117" s="75"/>
      <c r="I117" s="80"/>
      <c r="J117" s="81" t="s">
        <v>29</v>
      </c>
    </row>
    <row r="118" spans="1:10" s="81" customFormat="1" x14ac:dyDescent="0.3">
      <c r="A118" s="82"/>
      <c r="B118" s="75"/>
      <c r="C118" s="73"/>
      <c r="D118" s="73"/>
      <c r="E118" s="74"/>
      <c r="F118" s="75"/>
      <c r="G118" s="75"/>
      <c r="H118" s="75"/>
      <c r="I118" s="80"/>
      <c r="J118" s="81" t="s">
        <v>29</v>
      </c>
    </row>
    <row r="119" spans="1:10" s="81" customFormat="1" x14ac:dyDescent="0.3">
      <c r="A119" s="82"/>
      <c r="B119" s="75"/>
      <c r="C119" s="73"/>
      <c r="D119" s="73"/>
      <c r="E119" s="74"/>
      <c r="F119" s="75"/>
      <c r="G119" s="75"/>
      <c r="H119" s="75"/>
      <c r="I119" s="80"/>
    </row>
    <row r="120" spans="1:10" s="81" customFormat="1" x14ac:dyDescent="0.3">
      <c r="A120" s="82"/>
      <c r="B120" s="75"/>
      <c r="C120" s="73"/>
      <c r="D120" s="73"/>
      <c r="E120" s="74"/>
      <c r="F120" s="75"/>
      <c r="G120" s="75"/>
      <c r="H120" s="75"/>
      <c r="I120" s="80"/>
    </row>
    <row r="121" spans="1:10" s="81" customFormat="1" x14ac:dyDescent="0.3">
      <c r="A121" s="82"/>
      <c r="B121" s="75"/>
      <c r="C121" s="73"/>
      <c r="D121" s="73"/>
      <c r="E121" s="74"/>
      <c r="F121" s="75"/>
      <c r="G121" s="75"/>
      <c r="H121" s="75"/>
      <c r="I121" s="80"/>
      <c r="J121" s="81" t="s">
        <v>29</v>
      </c>
    </row>
    <row r="122" spans="1:10" s="81" customFormat="1" x14ac:dyDescent="0.3">
      <c r="A122" s="82"/>
      <c r="B122" s="75"/>
      <c r="C122" s="73"/>
      <c r="D122" s="73"/>
      <c r="E122" s="74"/>
      <c r="F122" s="75"/>
      <c r="G122" s="75"/>
      <c r="H122" s="75"/>
      <c r="I122" s="80"/>
      <c r="J122" s="81" t="s">
        <v>29</v>
      </c>
    </row>
    <row r="123" spans="1:10" s="81" customFormat="1" x14ac:dyDescent="0.3">
      <c r="A123" s="82"/>
      <c r="B123" s="75"/>
      <c r="C123" s="73"/>
      <c r="D123" s="73"/>
      <c r="E123" s="74"/>
      <c r="F123" s="75"/>
      <c r="G123" s="75"/>
      <c r="H123" s="75"/>
      <c r="I123" s="80"/>
      <c r="J123" s="81" t="s">
        <v>29</v>
      </c>
    </row>
    <row r="124" spans="1:10" s="81" customFormat="1" x14ac:dyDescent="0.3">
      <c r="A124" s="82"/>
      <c r="B124" s="75"/>
      <c r="C124" s="73"/>
      <c r="D124" s="73"/>
      <c r="E124" s="74"/>
      <c r="F124" s="75"/>
      <c r="G124" s="75"/>
      <c r="H124" s="75"/>
      <c r="I124" s="80"/>
    </row>
    <row r="125" spans="1:10" s="81" customFormat="1" x14ac:dyDescent="0.3">
      <c r="A125" s="82"/>
      <c r="B125" s="75"/>
      <c r="C125" s="73"/>
      <c r="D125" s="73"/>
      <c r="E125" s="74"/>
      <c r="F125" s="75"/>
      <c r="G125" s="75"/>
      <c r="H125" s="75"/>
      <c r="I125" s="80"/>
    </row>
    <row r="126" spans="1:10" s="81" customFormat="1" x14ac:dyDescent="0.3">
      <c r="A126" s="82"/>
      <c r="B126" s="75"/>
      <c r="C126" s="73"/>
      <c r="D126" s="73"/>
      <c r="E126" s="74"/>
      <c r="F126" s="75"/>
      <c r="G126" s="75"/>
      <c r="H126" s="75"/>
      <c r="I126" s="80"/>
    </row>
    <row r="127" spans="1:10" s="81" customFormat="1" x14ac:dyDescent="0.3">
      <c r="A127" s="82"/>
      <c r="B127" s="75"/>
      <c r="C127" s="73"/>
      <c r="D127" s="73"/>
      <c r="E127" s="74"/>
      <c r="F127" s="75"/>
      <c r="G127" s="75"/>
      <c r="H127" s="75"/>
      <c r="I127" s="80"/>
    </row>
    <row r="128" spans="1:10" s="81" customFormat="1" x14ac:dyDescent="0.3">
      <c r="A128" s="82"/>
      <c r="B128" s="75"/>
      <c r="C128" s="73"/>
      <c r="D128" s="73"/>
      <c r="E128" s="74"/>
      <c r="F128" s="75"/>
      <c r="G128" s="75"/>
      <c r="H128" s="75"/>
      <c r="I128" s="80"/>
    </row>
    <row r="129" spans="1:10" s="81" customFormat="1" x14ac:dyDescent="0.3">
      <c r="A129" s="82"/>
      <c r="B129" s="75"/>
      <c r="C129" s="73"/>
      <c r="D129" s="73"/>
      <c r="E129" s="74"/>
      <c r="F129" s="75"/>
      <c r="G129" s="75"/>
      <c r="H129" s="75"/>
      <c r="I129" s="80"/>
    </row>
    <row r="130" spans="1:10" s="81" customFormat="1" x14ac:dyDescent="0.3">
      <c r="A130" s="82"/>
      <c r="B130" s="75"/>
      <c r="C130" s="73"/>
      <c r="D130" s="73"/>
      <c r="E130" s="74"/>
      <c r="F130" s="75"/>
      <c r="G130" s="75"/>
      <c r="H130" s="75"/>
      <c r="I130" s="80"/>
    </row>
    <row r="131" spans="1:10" s="81" customFormat="1" x14ac:dyDescent="0.3">
      <c r="A131" s="82"/>
      <c r="B131" s="75"/>
      <c r="C131" s="73"/>
      <c r="D131" s="73"/>
      <c r="E131" s="74"/>
      <c r="F131" s="75"/>
      <c r="G131" s="75"/>
      <c r="H131" s="75"/>
      <c r="I131" s="80"/>
    </row>
    <row r="132" spans="1:10" s="81" customFormat="1" x14ac:dyDescent="0.3">
      <c r="A132" s="82"/>
      <c r="B132" s="75"/>
      <c r="C132" s="73"/>
      <c r="D132" s="73"/>
      <c r="E132" s="74"/>
      <c r="F132" s="75"/>
      <c r="G132" s="75"/>
      <c r="H132" s="75"/>
      <c r="I132" s="80"/>
    </row>
    <row r="133" spans="1:10" s="81" customFormat="1" x14ac:dyDescent="0.3">
      <c r="A133" s="82"/>
      <c r="B133" s="75"/>
      <c r="C133" s="73"/>
      <c r="D133" s="73"/>
      <c r="E133" s="74"/>
      <c r="F133" s="75"/>
      <c r="G133" s="75"/>
      <c r="H133" s="75"/>
      <c r="I133" s="80"/>
    </row>
    <row r="134" spans="1:10" s="81" customFormat="1" x14ac:dyDescent="0.3">
      <c r="A134" s="82"/>
      <c r="B134" s="75"/>
      <c r="C134" s="73"/>
      <c r="D134" s="73"/>
      <c r="E134" s="74"/>
      <c r="F134" s="75"/>
      <c r="G134" s="75"/>
      <c r="H134" s="75"/>
      <c r="I134" s="80"/>
      <c r="J134" s="81" t="s">
        <v>29</v>
      </c>
    </row>
    <row r="135" spans="1:10" s="81" customFormat="1" x14ac:dyDescent="0.3">
      <c r="A135" s="82"/>
      <c r="B135" s="75"/>
      <c r="C135" s="73"/>
      <c r="D135" s="73"/>
      <c r="E135" s="74"/>
      <c r="F135" s="75"/>
      <c r="G135" s="75"/>
      <c r="H135" s="75"/>
      <c r="I135" s="80"/>
    </row>
    <row r="136" spans="1:10" s="81" customFormat="1" x14ac:dyDescent="0.3">
      <c r="A136" s="82"/>
      <c r="B136" s="75"/>
      <c r="C136" s="73"/>
      <c r="D136" s="73"/>
      <c r="E136" s="74"/>
      <c r="F136" s="75"/>
      <c r="G136" s="75"/>
      <c r="H136" s="75"/>
      <c r="I136" s="80"/>
    </row>
    <row r="137" spans="1:10" s="81" customFormat="1" x14ac:dyDescent="0.3">
      <c r="A137" s="82"/>
      <c r="B137" s="75"/>
      <c r="C137" s="73"/>
      <c r="D137" s="73"/>
      <c r="E137" s="74"/>
      <c r="F137" s="75"/>
      <c r="G137" s="75"/>
      <c r="H137" s="75"/>
      <c r="I137" s="78"/>
    </row>
    <row r="138" spans="1:10" s="81" customFormat="1" x14ac:dyDescent="0.3">
      <c r="A138" s="82"/>
      <c r="B138" s="75"/>
      <c r="C138" s="73"/>
      <c r="D138" s="73"/>
      <c r="E138" s="74"/>
      <c r="F138" s="75"/>
      <c r="G138" s="75"/>
      <c r="H138" s="75"/>
      <c r="I138" s="80"/>
    </row>
    <row r="139" spans="1:10" s="81" customFormat="1" x14ac:dyDescent="0.3">
      <c r="A139" s="82"/>
      <c r="B139" s="75"/>
      <c r="C139" s="73"/>
      <c r="D139" s="73"/>
      <c r="E139" s="74"/>
      <c r="F139" s="75"/>
      <c r="G139" s="75"/>
      <c r="H139" s="75"/>
      <c r="I139" s="80"/>
    </row>
    <row r="140" spans="1:10" s="81" customFormat="1" x14ac:dyDescent="0.3">
      <c r="A140" s="82"/>
      <c r="B140" s="75"/>
      <c r="C140" s="73"/>
      <c r="D140" s="73"/>
      <c r="E140" s="74"/>
      <c r="F140" s="75"/>
      <c r="G140" s="75"/>
      <c r="H140" s="75"/>
      <c r="I140" s="80"/>
    </row>
    <row r="141" spans="1:10" s="81" customFormat="1" x14ac:dyDescent="0.3">
      <c r="A141" s="82"/>
      <c r="B141" s="75"/>
      <c r="C141" s="73"/>
      <c r="D141" s="73"/>
      <c r="E141" s="74"/>
      <c r="F141" s="75"/>
      <c r="G141" s="75"/>
      <c r="H141" s="75"/>
      <c r="I141" s="80"/>
    </row>
    <row r="142" spans="1:10" s="81" customFormat="1" x14ac:dyDescent="0.3">
      <c r="A142" s="82"/>
      <c r="B142" s="75"/>
      <c r="C142" s="73"/>
      <c r="D142" s="73"/>
      <c r="E142" s="74"/>
      <c r="F142" s="75"/>
      <c r="G142" s="75"/>
      <c r="H142" s="75"/>
      <c r="I142" s="80"/>
    </row>
    <row r="143" spans="1:10" s="81" customFormat="1" x14ac:dyDescent="0.3">
      <c r="A143" s="82"/>
      <c r="B143" s="75"/>
      <c r="C143" s="73"/>
      <c r="D143" s="73"/>
      <c r="E143" s="74"/>
      <c r="F143" s="75"/>
      <c r="G143" s="75"/>
      <c r="H143" s="75"/>
      <c r="I143" s="80"/>
    </row>
    <row r="144" spans="1:10" s="81" customFormat="1" x14ac:dyDescent="0.3">
      <c r="A144" s="82"/>
      <c r="B144" s="75"/>
      <c r="C144" s="73"/>
      <c r="D144" s="73"/>
      <c r="E144" s="74"/>
      <c r="F144" s="75"/>
      <c r="G144" s="75"/>
      <c r="H144" s="75"/>
      <c r="I144" s="80"/>
    </row>
    <row r="145" spans="1:9" s="81" customFormat="1" x14ac:dyDescent="0.3">
      <c r="A145" s="82"/>
      <c r="B145" s="75"/>
      <c r="C145" s="73"/>
      <c r="D145" s="73"/>
      <c r="E145" s="74"/>
      <c r="F145" s="75"/>
      <c r="G145" s="75"/>
      <c r="H145" s="75"/>
      <c r="I145" s="80"/>
    </row>
    <row r="146" spans="1:9" s="81" customFormat="1" x14ac:dyDescent="0.3">
      <c r="A146" s="82"/>
      <c r="B146" s="75"/>
      <c r="C146" s="73"/>
      <c r="D146" s="73"/>
      <c r="E146" s="74"/>
      <c r="F146" s="75"/>
      <c r="G146" s="75"/>
      <c r="H146" s="75"/>
      <c r="I146" s="80"/>
    </row>
    <row r="147" spans="1:9" s="81" customFormat="1" x14ac:dyDescent="0.3">
      <c r="A147" s="82"/>
      <c r="B147" s="75"/>
      <c r="C147" s="73"/>
      <c r="D147" s="73"/>
      <c r="E147" s="74"/>
      <c r="F147" s="75"/>
      <c r="G147" s="75"/>
      <c r="H147" s="75"/>
      <c r="I147" s="80"/>
    </row>
    <row r="148" spans="1:9" s="81" customFormat="1" x14ac:dyDescent="0.3">
      <c r="A148" s="82"/>
      <c r="B148" s="75"/>
      <c r="C148" s="73"/>
      <c r="D148" s="73"/>
      <c r="E148" s="74"/>
      <c r="F148" s="75"/>
      <c r="G148" s="75"/>
      <c r="H148" s="75"/>
      <c r="I148" s="80"/>
    </row>
    <row r="149" spans="1:9" s="81" customFormat="1" x14ac:dyDescent="0.3">
      <c r="A149" s="82"/>
      <c r="B149" s="75"/>
      <c r="C149" s="73"/>
      <c r="D149" s="73"/>
      <c r="E149" s="74"/>
      <c r="F149" s="75"/>
      <c r="G149" s="75"/>
      <c r="H149" s="75"/>
      <c r="I149" s="80"/>
    </row>
    <row r="150" spans="1:9" s="81" customFormat="1" x14ac:dyDescent="0.3">
      <c r="A150" s="82"/>
      <c r="B150" s="75"/>
      <c r="C150" s="73"/>
      <c r="D150" s="73"/>
      <c r="E150" s="74"/>
      <c r="F150" s="75"/>
      <c r="G150" s="75"/>
      <c r="H150" s="75"/>
      <c r="I150" s="80"/>
    </row>
    <row r="151" spans="1:9" s="81" customFormat="1" x14ac:dyDescent="0.3">
      <c r="A151" s="82"/>
      <c r="B151" s="75"/>
      <c r="C151" s="73"/>
      <c r="D151" s="73"/>
      <c r="E151" s="74"/>
      <c r="F151" s="75"/>
      <c r="G151" s="75"/>
      <c r="H151" s="75"/>
      <c r="I151" s="80"/>
    </row>
    <row r="152" spans="1:9" s="81" customFormat="1" x14ac:dyDescent="0.3">
      <c r="A152" s="82"/>
      <c r="B152" s="75"/>
      <c r="C152" s="73"/>
      <c r="D152" s="73"/>
      <c r="E152" s="74"/>
      <c r="F152" s="75"/>
      <c r="G152" s="75"/>
      <c r="H152" s="75"/>
      <c r="I152" s="80"/>
    </row>
    <row r="153" spans="1:9" s="81" customFormat="1" x14ac:dyDescent="0.3">
      <c r="A153" s="82"/>
      <c r="B153" s="75"/>
      <c r="C153" s="73"/>
      <c r="D153" s="73"/>
      <c r="E153" s="74"/>
      <c r="F153" s="75"/>
      <c r="G153" s="75"/>
      <c r="H153" s="75"/>
      <c r="I153" s="80"/>
    </row>
    <row r="154" spans="1:9" s="81" customFormat="1" x14ac:dyDescent="0.3">
      <c r="A154" s="82"/>
      <c r="B154" s="75"/>
      <c r="C154" s="73"/>
      <c r="D154" s="73"/>
      <c r="E154" s="74"/>
      <c r="F154" s="75"/>
      <c r="G154" s="75"/>
      <c r="H154" s="75"/>
      <c r="I154" s="80"/>
    </row>
    <row r="155" spans="1:9" s="81" customFormat="1" x14ac:dyDescent="0.3">
      <c r="A155" s="82"/>
      <c r="B155" s="75"/>
      <c r="C155" s="73"/>
      <c r="D155" s="73"/>
      <c r="E155" s="74"/>
      <c r="F155" s="75"/>
      <c r="G155" s="75"/>
      <c r="H155" s="75"/>
      <c r="I155" s="80"/>
    </row>
    <row r="156" spans="1:9" s="81" customFormat="1" x14ac:dyDescent="0.3">
      <c r="A156" s="82"/>
      <c r="B156" s="75"/>
      <c r="C156" s="73"/>
      <c r="D156" s="73"/>
      <c r="E156" s="74"/>
      <c r="F156" s="75"/>
      <c r="G156" s="75"/>
      <c r="H156" s="75"/>
      <c r="I156" s="80"/>
    </row>
    <row r="157" spans="1:9" s="81" customFormat="1" x14ac:dyDescent="0.3">
      <c r="A157" s="82"/>
      <c r="B157" s="75"/>
      <c r="C157" s="73"/>
      <c r="D157" s="73"/>
      <c r="E157" s="74"/>
      <c r="F157" s="75"/>
      <c r="G157" s="75"/>
      <c r="H157" s="75"/>
      <c r="I157" s="80"/>
    </row>
    <row r="158" spans="1:9" s="81" customFormat="1" x14ac:dyDescent="0.3">
      <c r="A158" s="82"/>
      <c r="B158" s="75"/>
      <c r="C158" s="73"/>
      <c r="D158" s="73"/>
      <c r="E158" s="74"/>
      <c r="F158" s="75"/>
      <c r="G158" s="75"/>
      <c r="H158" s="75"/>
      <c r="I158" s="80"/>
    </row>
    <row r="159" spans="1:9" s="81" customFormat="1" x14ac:dyDescent="0.3">
      <c r="A159" s="82"/>
      <c r="B159" s="75"/>
      <c r="C159" s="73"/>
      <c r="D159" s="73"/>
      <c r="E159" s="74"/>
      <c r="F159" s="75"/>
      <c r="G159" s="75"/>
      <c r="H159" s="75"/>
      <c r="I159" s="80"/>
    </row>
    <row r="160" spans="1:9" s="81" customFormat="1" x14ac:dyDescent="0.3">
      <c r="A160" s="82"/>
      <c r="B160" s="75"/>
      <c r="C160" s="73"/>
      <c r="D160" s="73"/>
      <c r="E160" s="74"/>
      <c r="F160" s="75"/>
      <c r="G160" s="75"/>
      <c r="H160" s="75"/>
      <c r="I160" s="80"/>
    </row>
    <row r="161" spans="1:9" s="81" customFormat="1" x14ac:dyDescent="0.3">
      <c r="A161" s="82"/>
      <c r="B161" s="75"/>
      <c r="C161" s="73"/>
      <c r="D161" s="73"/>
      <c r="E161" s="74"/>
      <c r="F161" s="75"/>
      <c r="G161" s="75"/>
      <c r="H161" s="75"/>
      <c r="I161" s="80"/>
    </row>
    <row r="162" spans="1:9" s="81" customFormat="1" x14ac:dyDescent="0.3">
      <c r="A162" s="82"/>
      <c r="B162" s="75"/>
      <c r="C162" s="73"/>
      <c r="D162" s="73"/>
      <c r="E162" s="74"/>
      <c r="F162" s="75"/>
      <c r="G162" s="75"/>
      <c r="H162" s="75"/>
      <c r="I162" s="80"/>
    </row>
    <row r="163" spans="1:9" s="81" customFormat="1" x14ac:dyDescent="0.3">
      <c r="A163" s="82"/>
      <c r="B163" s="75"/>
      <c r="C163" s="73"/>
      <c r="D163" s="73"/>
      <c r="E163" s="74"/>
      <c r="F163" s="75"/>
      <c r="G163" s="75"/>
      <c r="H163" s="75"/>
      <c r="I163" s="80"/>
    </row>
    <row r="164" spans="1:9" s="81" customFormat="1" x14ac:dyDescent="0.3">
      <c r="A164" s="82"/>
      <c r="B164" s="75"/>
      <c r="C164" s="73"/>
      <c r="D164" s="73"/>
      <c r="E164" s="74"/>
      <c r="F164" s="75"/>
      <c r="G164" s="75"/>
      <c r="H164" s="75"/>
      <c r="I164" s="80"/>
    </row>
    <row r="165" spans="1:9" s="81" customFormat="1" x14ac:dyDescent="0.3">
      <c r="A165" s="82"/>
      <c r="B165" s="75"/>
      <c r="C165" s="73"/>
      <c r="D165" s="73"/>
      <c r="E165" s="74"/>
      <c r="F165" s="75"/>
      <c r="G165" s="75"/>
      <c r="H165" s="75"/>
      <c r="I165" s="80"/>
    </row>
    <row r="166" spans="1:9" s="81" customFormat="1" x14ac:dyDescent="0.3">
      <c r="A166" s="82"/>
      <c r="B166" s="75"/>
      <c r="C166" s="73"/>
      <c r="D166" s="73"/>
      <c r="E166" s="74"/>
      <c r="F166" s="75"/>
      <c r="G166" s="75"/>
      <c r="H166" s="75"/>
      <c r="I166" s="80"/>
    </row>
    <row r="167" spans="1:9" s="81" customFormat="1" x14ac:dyDescent="0.3">
      <c r="A167" s="82"/>
      <c r="B167" s="75"/>
      <c r="C167" s="73"/>
      <c r="D167" s="73"/>
      <c r="E167" s="74"/>
      <c r="F167" s="75"/>
      <c r="G167" s="75"/>
      <c r="H167" s="75"/>
      <c r="I167" s="80"/>
    </row>
    <row r="168" spans="1:9" s="81" customFormat="1" x14ac:dyDescent="0.3">
      <c r="A168" s="82"/>
      <c r="B168" s="75"/>
      <c r="C168" s="73"/>
      <c r="D168" s="73"/>
      <c r="E168" s="74"/>
      <c r="F168" s="75"/>
      <c r="G168" s="75"/>
      <c r="H168" s="75"/>
      <c r="I168" s="80"/>
    </row>
    <row r="169" spans="1:9" s="81" customFormat="1" x14ac:dyDescent="0.3">
      <c r="A169" s="82"/>
      <c r="B169" s="75"/>
      <c r="C169" s="73"/>
      <c r="D169" s="73"/>
      <c r="E169" s="74"/>
      <c r="F169" s="75"/>
      <c r="G169" s="75"/>
      <c r="H169" s="75"/>
      <c r="I169" s="80"/>
    </row>
    <row r="170" spans="1:9" s="81" customFormat="1" x14ac:dyDescent="0.3">
      <c r="A170" s="82"/>
      <c r="B170" s="75"/>
      <c r="C170" s="73"/>
      <c r="D170" s="73"/>
      <c r="E170" s="74"/>
      <c r="F170" s="75"/>
      <c r="G170" s="75"/>
      <c r="H170" s="75"/>
      <c r="I170" s="80"/>
    </row>
    <row r="171" spans="1:9" s="81" customFormat="1" x14ac:dyDescent="0.3">
      <c r="A171" s="82"/>
      <c r="B171" s="75"/>
      <c r="C171" s="73"/>
      <c r="D171" s="73"/>
      <c r="E171" s="74"/>
      <c r="F171" s="75"/>
      <c r="G171" s="75"/>
      <c r="H171" s="75"/>
      <c r="I171" s="80"/>
    </row>
    <row r="172" spans="1:9" s="81" customFormat="1" x14ac:dyDescent="0.3">
      <c r="A172" s="82"/>
      <c r="B172" s="75"/>
      <c r="C172" s="73"/>
      <c r="D172" s="73"/>
      <c r="E172" s="74"/>
      <c r="F172" s="75"/>
      <c r="G172" s="75"/>
      <c r="H172" s="75"/>
      <c r="I172" s="80"/>
    </row>
    <row r="173" spans="1:9" s="81" customFormat="1" x14ac:dyDescent="0.3">
      <c r="A173" s="82"/>
      <c r="B173" s="75"/>
      <c r="C173" s="73"/>
      <c r="D173" s="73"/>
      <c r="E173" s="74"/>
      <c r="F173" s="75"/>
      <c r="G173" s="75"/>
      <c r="H173" s="75"/>
      <c r="I173" s="80"/>
    </row>
    <row r="174" spans="1:9" s="81" customFormat="1" x14ac:dyDescent="0.3">
      <c r="A174" s="82"/>
      <c r="B174" s="75"/>
      <c r="C174" s="73"/>
      <c r="D174" s="73"/>
      <c r="E174" s="74"/>
      <c r="F174" s="75"/>
      <c r="G174" s="75"/>
      <c r="H174" s="75"/>
      <c r="I174" s="80"/>
    </row>
    <row r="175" spans="1:9" s="81" customFormat="1" x14ac:dyDescent="0.3">
      <c r="A175" s="82"/>
      <c r="B175" s="75"/>
      <c r="C175" s="73"/>
      <c r="D175" s="73"/>
      <c r="E175" s="74"/>
      <c r="F175" s="75"/>
      <c r="G175" s="75"/>
      <c r="H175" s="75"/>
      <c r="I175" s="80"/>
    </row>
    <row r="176" spans="1:9" s="81" customFormat="1" x14ac:dyDescent="0.3">
      <c r="A176" s="82"/>
      <c r="B176" s="75"/>
      <c r="C176" s="73"/>
      <c r="D176" s="73"/>
      <c r="E176" s="74"/>
      <c r="F176" s="75"/>
      <c r="G176" s="75"/>
      <c r="H176" s="75"/>
      <c r="I176" s="80"/>
    </row>
    <row r="177" spans="1:10" s="81" customFormat="1" x14ac:dyDescent="0.3">
      <c r="A177" s="82"/>
      <c r="B177" s="75"/>
      <c r="C177" s="73"/>
      <c r="D177" s="73"/>
      <c r="E177" s="74"/>
      <c r="F177" s="75"/>
      <c r="G177" s="75"/>
      <c r="H177" s="75"/>
      <c r="I177" s="80"/>
    </row>
    <row r="178" spans="1:10" s="81" customFormat="1" x14ac:dyDescent="0.3">
      <c r="A178" s="82"/>
      <c r="B178" s="75"/>
      <c r="C178" s="73"/>
      <c r="D178" s="73"/>
      <c r="E178" s="74"/>
      <c r="F178" s="75"/>
      <c r="G178" s="75"/>
      <c r="H178" s="75"/>
      <c r="I178" s="80"/>
    </row>
    <row r="179" spans="1:10" s="81" customFormat="1" x14ac:dyDescent="0.3">
      <c r="A179" s="82"/>
      <c r="B179" s="75"/>
      <c r="C179" s="73"/>
      <c r="D179" s="73"/>
      <c r="E179" s="74"/>
      <c r="F179" s="75"/>
      <c r="G179" s="75"/>
      <c r="H179" s="75"/>
      <c r="I179" s="80"/>
    </row>
    <row r="180" spans="1:10" s="81" customFormat="1" x14ac:dyDescent="0.3">
      <c r="A180" s="82"/>
      <c r="B180" s="75"/>
      <c r="C180" s="73"/>
      <c r="D180" s="73"/>
      <c r="E180" s="74"/>
      <c r="F180" s="75"/>
      <c r="G180" s="75"/>
      <c r="H180" s="75"/>
      <c r="I180" s="80"/>
    </row>
    <row r="181" spans="1:10" s="81" customFormat="1" x14ac:dyDescent="0.3">
      <c r="A181" s="82"/>
      <c r="B181" s="75"/>
      <c r="C181" s="73"/>
      <c r="D181" s="73"/>
      <c r="E181" s="74"/>
      <c r="F181" s="75"/>
      <c r="G181" s="75"/>
      <c r="H181" s="75"/>
      <c r="I181" s="80"/>
    </row>
    <row r="182" spans="1:10" s="81" customFormat="1" x14ac:dyDescent="0.3">
      <c r="A182" s="82"/>
      <c r="B182" s="75"/>
      <c r="C182" s="73"/>
      <c r="D182" s="73"/>
      <c r="E182" s="74"/>
      <c r="F182" s="75"/>
      <c r="G182" s="75"/>
      <c r="H182" s="75"/>
      <c r="I182" s="80"/>
    </row>
    <row r="183" spans="1:10" s="81" customFormat="1" x14ac:dyDescent="0.3">
      <c r="A183" s="82"/>
      <c r="B183" s="75"/>
      <c r="C183" s="73"/>
      <c r="D183" s="73"/>
      <c r="E183" s="74"/>
      <c r="F183" s="75"/>
      <c r="G183" s="75"/>
      <c r="H183" s="75"/>
      <c r="I183" s="80"/>
    </row>
    <row r="184" spans="1:10" s="81" customFormat="1" x14ac:dyDescent="0.3">
      <c r="A184" s="82"/>
      <c r="B184" s="75"/>
      <c r="C184" s="73"/>
      <c r="D184" s="73"/>
      <c r="E184" s="74"/>
      <c r="F184" s="75"/>
      <c r="G184" s="75"/>
      <c r="H184" s="75"/>
      <c r="I184" s="80"/>
    </row>
    <row r="185" spans="1:10" s="81" customFormat="1" x14ac:dyDescent="0.3">
      <c r="A185" s="82"/>
      <c r="B185" s="75"/>
      <c r="C185" s="73"/>
      <c r="D185" s="73"/>
      <c r="E185" s="74"/>
      <c r="F185" s="75"/>
      <c r="G185" s="75"/>
      <c r="H185" s="75"/>
      <c r="I185" s="80"/>
    </row>
    <row r="186" spans="1:10" s="81" customFormat="1" x14ac:dyDescent="0.3">
      <c r="A186" s="82"/>
      <c r="B186" s="75"/>
      <c r="C186" s="73"/>
      <c r="D186" s="73"/>
      <c r="E186" s="74"/>
      <c r="F186" s="75"/>
      <c r="G186" s="75"/>
      <c r="H186" s="75"/>
      <c r="I186" s="80"/>
      <c r="J186" s="83" t="s">
        <v>29</v>
      </c>
    </row>
    <row r="187" spans="1:10" s="81" customFormat="1" x14ac:dyDescent="0.3">
      <c r="A187" s="82"/>
      <c r="B187" s="75"/>
      <c r="C187" s="73"/>
      <c r="D187" s="73"/>
      <c r="E187" s="74"/>
      <c r="F187" s="75"/>
      <c r="G187" s="75"/>
      <c r="H187" s="75"/>
      <c r="I187" s="80"/>
    </row>
    <row r="188" spans="1:10" s="81" customFormat="1" x14ac:dyDescent="0.3">
      <c r="A188" s="82"/>
      <c r="B188" s="75"/>
      <c r="C188" s="73"/>
      <c r="D188" s="73"/>
      <c r="E188" s="74"/>
      <c r="F188" s="75"/>
      <c r="G188" s="75"/>
      <c r="H188" s="75"/>
      <c r="I188" s="80"/>
      <c r="J188" s="83" t="s">
        <v>29</v>
      </c>
    </row>
    <row r="189" spans="1:10" s="81" customFormat="1" x14ac:dyDescent="0.3">
      <c r="A189" s="82"/>
      <c r="B189" s="75"/>
      <c r="C189" s="73"/>
      <c r="D189" s="73"/>
      <c r="E189" s="74"/>
      <c r="F189" s="75"/>
      <c r="G189" s="75"/>
      <c r="H189" s="75"/>
      <c r="I189" s="80"/>
      <c r="J189" s="83"/>
    </row>
    <row r="190" spans="1:10" s="81" customFormat="1" x14ac:dyDescent="0.3">
      <c r="A190" s="82"/>
      <c r="B190" s="75"/>
      <c r="C190" s="73"/>
      <c r="D190" s="73"/>
      <c r="E190" s="74"/>
      <c r="F190" s="75"/>
      <c r="G190" s="75"/>
      <c r="H190" s="75"/>
      <c r="I190" s="80"/>
      <c r="J190" s="83"/>
    </row>
    <row r="191" spans="1:10" s="81" customFormat="1" x14ac:dyDescent="0.3">
      <c r="A191" s="82"/>
      <c r="B191" s="75"/>
      <c r="C191" s="73"/>
      <c r="D191" s="73"/>
      <c r="E191" s="74"/>
      <c r="F191" s="75"/>
      <c r="G191" s="75"/>
      <c r="H191" s="75"/>
      <c r="I191" s="80"/>
      <c r="J191" s="83"/>
    </row>
    <row r="192" spans="1:10" s="81" customFormat="1" x14ac:dyDescent="0.3">
      <c r="A192" s="82"/>
      <c r="B192" s="75"/>
      <c r="C192" s="73"/>
      <c r="D192" s="73"/>
      <c r="E192" s="74"/>
      <c r="F192" s="75"/>
      <c r="G192" s="75"/>
      <c r="H192" s="75"/>
      <c r="I192" s="80"/>
      <c r="J192" s="83"/>
    </row>
    <row r="193" spans="1:10" s="81" customFormat="1" x14ac:dyDescent="0.3">
      <c r="A193" s="82"/>
      <c r="B193" s="75"/>
      <c r="C193" s="73"/>
      <c r="D193" s="73"/>
      <c r="E193" s="74"/>
      <c r="F193" s="75"/>
      <c r="G193" s="75"/>
      <c r="H193" s="75"/>
      <c r="I193" s="80"/>
      <c r="J193" s="83"/>
    </row>
    <row r="194" spans="1:10" s="81" customFormat="1" x14ac:dyDescent="0.3">
      <c r="A194" s="82"/>
      <c r="B194" s="75"/>
      <c r="C194" s="73"/>
      <c r="D194" s="73"/>
      <c r="E194" s="74"/>
      <c r="F194" s="75"/>
      <c r="G194" s="75"/>
      <c r="H194" s="75"/>
      <c r="I194" s="80"/>
      <c r="J194" s="83"/>
    </row>
    <row r="195" spans="1:10" s="81" customFormat="1" x14ac:dyDescent="0.3">
      <c r="A195" s="82"/>
      <c r="B195" s="75"/>
      <c r="C195" s="73"/>
      <c r="D195" s="73"/>
      <c r="E195" s="74"/>
      <c r="F195" s="75"/>
      <c r="G195" s="75"/>
      <c r="H195" s="75"/>
      <c r="I195" s="80"/>
      <c r="J195" s="83"/>
    </row>
    <row r="196" spans="1:10" s="81" customFormat="1" x14ac:dyDescent="0.3">
      <c r="A196" s="82"/>
      <c r="B196" s="75"/>
      <c r="C196" s="73"/>
      <c r="D196" s="73"/>
      <c r="E196" s="74"/>
      <c r="F196" s="75"/>
      <c r="G196" s="75"/>
      <c r="H196" s="75"/>
      <c r="I196" s="80"/>
      <c r="J196" s="83"/>
    </row>
    <row r="197" spans="1:10" s="81" customFormat="1" x14ac:dyDescent="0.3">
      <c r="A197" s="82"/>
      <c r="B197" s="75"/>
      <c r="C197" s="73"/>
      <c r="D197" s="73"/>
      <c r="E197" s="74"/>
      <c r="F197" s="75"/>
      <c r="G197" s="75"/>
      <c r="H197" s="75"/>
      <c r="I197" s="80"/>
      <c r="J197" s="83"/>
    </row>
    <row r="198" spans="1:10" s="81" customFormat="1" x14ac:dyDescent="0.3">
      <c r="A198" s="82"/>
      <c r="B198" s="75"/>
      <c r="C198" s="73"/>
      <c r="D198" s="73"/>
      <c r="E198" s="74"/>
      <c r="F198" s="75"/>
      <c r="G198" s="75"/>
      <c r="H198" s="75"/>
      <c r="I198" s="80"/>
      <c r="J198" s="83"/>
    </row>
    <row r="199" spans="1:10" s="81" customFormat="1" x14ac:dyDescent="0.3">
      <c r="A199" s="82"/>
      <c r="B199" s="75"/>
      <c r="C199" s="73"/>
      <c r="D199" s="73"/>
      <c r="E199" s="74"/>
      <c r="F199" s="75"/>
      <c r="G199" s="75"/>
      <c r="H199" s="75"/>
      <c r="I199" s="80"/>
      <c r="J199" s="83"/>
    </row>
    <row r="200" spans="1:10" s="81" customFormat="1" x14ac:dyDescent="0.3">
      <c r="A200" s="82"/>
      <c r="B200" s="75"/>
      <c r="C200" s="73"/>
      <c r="D200" s="73"/>
      <c r="E200" s="74"/>
      <c r="F200" s="75"/>
      <c r="G200" s="75"/>
      <c r="H200" s="75"/>
      <c r="I200" s="80"/>
      <c r="J200" s="83"/>
    </row>
    <row r="201" spans="1:10" s="81" customFormat="1" x14ac:dyDescent="0.3">
      <c r="A201" s="82"/>
      <c r="B201" s="75"/>
      <c r="C201" s="73"/>
      <c r="D201" s="73"/>
      <c r="E201" s="74"/>
      <c r="F201" s="75"/>
      <c r="G201" s="75"/>
      <c r="H201" s="75"/>
      <c r="I201" s="80"/>
      <c r="J201" s="83"/>
    </row>
    <row r="202" spans="1:10" s="81" customFormat="1" x14ac:dyDescent="0.3">
      <c r="A202" s="82"/>
      <c r="B202" s="75"/>
      <c r="C202" s="73"/>
      <c r="D202" s="73"/>
      <c r="E202" s="74"/>
      <c r="F202" s="75"/>
      <c r="G202" s="75"/>
      <c r="H202" s="75"/>
      <c r="I202" s="80"/>
      <c r="J202" s="83"/>
    </row>
    <row r="203" spans="1:10" s="81" customFormat="1" x14ac:dyDescent="0.3">
      <c r="A203" s="82"/>
      <c r="B203" s="75"/>
      <c r="C203" s="73"/>
      <c r="D203" s="73"/>
      <c r="E203" s="74"/>
      <c r="F203" s="75"/>
      <c r="G203" s="75"/>
      <c r="H203" s="75"/>
      <c r="I203" s="80"/>
      <c r="J203" s="83"/>
    </row>
    <row r="204" spans="1:10" s="81" customFormat="1" x14ac:dyDescent="0.3">
      <c r="A204" s="82"/>
      <c r="B204" s="75"/>
      <c r="C204" s="73"/>
      <c r="D204" s="73"/>
      <c r="E204" s="74"/>
      <c r="F204" s="75"/>
      <c r="G204" s="75"/>
      <c r="H204" s="75"/>
      <c r="I204" s="80"/>
      <c r="J204" s="83"/>
    </row>
    <row r="205" spans="1:10" s="81" customFormat="1" x14ac:dyDescent="0.3">
      <c r="A205" s="82"/>
      <c r="B205" s="75"/>
      <c r="C205" s="73"/>
      <c r="D205" s="73"/>
      <c r="E205" s="74"/>
      <c r="F205" s="75"/>
      <c r="G205" s="75"/>
      <c r="H205" s="75"/>
      <c r="I205" s="80"/>
      <c r="J205" s="83"/>
    </row>
    <row r="206" spans="1:10" s="81" customFormat="1" x14ac:dyDescent="0.3">
      <c r="A206" s="82"/>
      <c r="B206" s="75"/>
      <c r="C206" s="73"/>
      <c r="D206" s="73"/>
      <c r="E206" s="74"/>
      <c r="F206" s="75"/>
      <c r="G206" s="75"/>
      <c r="H206" s="75"/>
      <c r="I206" s="80"/>
      <c r="J206" s="83"/>
    </row>
    <row r="207" spans="1:10" s="81" customFormat="1" x14ac:dyDescent="0.3">
      <c r="A207" s="82"/>
      <c r="B207" s="75"/>
      <c r="C207" s="73"/>
      <c r="D207" s="73"/>
      <c r="E207" s="74"/>
      <c r="F207" s="75"/>
      <c r="G207" s="75"/>
      <c r="H207" s="75"/>
      <c r="I207" s="80"/>
      <c r="J207" s="83"/>
    </row>
    <row r="208" spans="1:10" s="81" customFormat="1" x14ac:dyDescent="0.3">
      <c r="A208" s="82"/>
      <c r="B208" s="75"/>
      <c r="C208" s="73"/>
      <c r="D208" s="73"/>
      <c r="E208" s="74"/>
      <c r="F208" s="75"/>
      <c r="G208" s="75"/>
      <c r="H208" s="75"/>
      <c r="I208" s="80"/>
      <c r="J208" s="83"/>
    </row>
    <row r="209" spans="1:10" s="81" customFormat="1" x14ac:dyDescent="0.3">
      <c r="A209" s="82"/>
      <c r="B209" s="75"/>
      <c r="C209" s="73"/>
      <c r="D209" s="73"/>
      <c r="E209" s="74"/>
      <c r="F209" s="75"/>
      <c r="G209" s="75"/>
      <c r="H209" s="75"/>
      <c r="I209" s="80"/>
      <c r="J209" s="83"/>
    </row>
    <row r="210" spans="1:10" s="81" customFormat="1" x14ac:dyDescent="0.3">
      <c r="A210" s="82"/>
      <c r="B210" s="75"/>
      <c r="C210" s="73"/>
      <c r="D210" s="73"/>
      <c r="E210" s="74"/>
      <c r="F210" s="75"/>
      <c r="G210" s="75"/>
      <c r="H210" s="75"/>
      <c r="I210" s="80"/>
      <c r="J210" s="83"/>
    </row>
    <row r="211" spans="1:10" s="81" customFormat="1" x14ac:dyDescent="0.3">
      <c r="A211" s="82"/>
      <c r="B211" s="75"/>
      <c r="C211" s="73"/>
      <c r="D211" s="73"/>
      <c r="E211" s="74"/>
      <c r="F211" s="75"/>
      <c r="G211" s="75"/>
      <c r="H211" s="75"/>
      <c r="I211" s="80"/>
      <c r="J211" s="83"/>
    </row>
    <row r="212" spans="1:10" s="81" customFormat="1" x14ac:dyDescent="0.3">
      <c r="A212" s="82"/>
      <c r="B212" s="75"/>
      <c r="C212" s="73"/>
      <c r="D212" s="73"/>
      <c r="E212" s="74"/>
      <c r="F212" s="75"/>
      <c r="G212" s="75"/>
      <c r="H212" s="75"/>
      <c r="I212" s="80"/>
      <c r="J212" s="83"/>
    </row>
    <row r="213" spans="1:10" s="81" customFormat="1" x14ac:dyDescent="0.3">
      <c r="A213" s="82"/>
      <c r="B213" s="75"/>
      <c r="C213" s="73"/>
      <c r="D213" s="73"/>
      <c r="E213" s="74"/>
      <c r="F213" s="75"/>
      <c r="G213" s="75"/>
      <c r="H213" s="75"/>
      <c r="I213" s="80"/>
      <c r="J213" s="83"/>
    </row>
    <row r="214" spans="1:10" s="81" customFormat="1" x14ac:dyDescent="0.3">
      <c r="A214" s="82"/>
      <c r="B214" s="75"/>
      <c r="C214" s="73"/>
      <c r="D214" s="73"/>
      <c r="E214" s="74"/>
      <c r="F214" s="75"/>
      <c r="G214" s="75"/>
      <c r="H214" s="75"/>
      <c r="I214" s="80"/>
      <c r="J214" s="83"/>
    </row>
    <row r="215" spans="1:10" s="81" customFormat="1" x14ac:dyDescent="0.3">
      <c r="A215" s="82"/>
      <c r="B215" s="75"/>
      <c r="C215" s="73"/>
      <c r="D215" s="73"/>
      <c r="E215" s="74"/>
      <c r="F215" s="75"/>
      <c r="G215" s="75"/>
      <c r="H215" s="75"/>
      <c r="I215" s="80"/>
      <c r="J215" s="83"/>
    </row>
    <row r="216" spans="1:10" s="81" customFormat="1" x14ac:dyDescent="0.3">
      <c r="A216" s="82"/>
      <c r="B216" s="75"/>
      <c r="C216" s="73"/>
      <c r="D216" s="73"/>
      <c r="E216" s="74"/>
      <c r="F216" s="75"/>
      <c r="G216" s="75"/>
      <c r="H216" s="75"/>
      <c r="I216" s="80"/>
      <c r="J216" s="83"/>
    </row>
    <row r="217" spans="1:10" s="81" customFormat="1" x14ac:dyDescent="0.3">
      <c r="A217" s="82"/>
      <c r="B217" s="75"/>
      <c r="C217" s="73"/>
      <c r="D217" s="73"/>
      <c r="E217" s="74"/>
      <c r="F217" s="75"/>
      <c r="G217" s="75"/>
      <c r="H217" s="75"/>
      <c r="I217" s="80"/>
      <c r="J217" s="83"/>
    </row>
    <row r="218" spans="1:10" s="81" customFormat="1" x14ac:dyDescent="0.3">
      <c r="A218" s="82"/>
      <c r="B218" s="75"/>
      <c r="C218" s="73"/>
      <c r="D218" s="73"/>
      <c r="E218" s="74"/>
      <c r="F218" s="75"/>
      <c r="G218" s="75"/>
      <c r="H218" s="75"/>
      <c r="I218" s="80"/>
      <c r="J218" s="83"/>
    </row>
    <row r="219" spans="1:10" s="81" customFormat="1" x14ac:dyDescent="0.3">
      <c r="A219" s="82"/>
      <c r="B219" s="75"/>
      <c r="C219" s="73"/>
      <c r="D219" s="73"/>
      <c r="E219" s="74"/>
      <c r="F219" s="75"/>
      <c r="G219" s="75"/>
      <c r="H219" s="75"/>
      <c r="I219" s="80"/>
      <c r="J219" s="83"/>
    </row>
    <row r="220" spans="1:10" s="81" customFormat="1" x14ac:dyDescent="0.3">
      <c r="A220" s="82"/>
      <c r="B220" s="75"/>
      <c r="C220" s="73"/>
      <c r="D220" s="73"/>
      <c r="E220" s="74"/>
      <c r="F220" s="75"/>
      <c r="G220" s="75"/>
      <c r="H220" s="75"/>
      <c r="I220" s="80"/>
      <c r="J220" s="83"/>
    </row>
    <row r="221" spans="1:10" s="81" customFormat="1" x14ac:dyDescent="0.3">
      <c r="A221" s="82"/>
      <c r="B221" s="75"/>
      <c r="C221" s="73"/>
      <c r="D221" s="73"/>
      <c r="E221" s="74"/>
      <c r="F221" s="75"/>
      <c r="G221" s="75"/>
      <c r="H221" s="75"/>
      <c r="I221" s="80"/>
      <c r="J221" s="83"/>
    </row>
    <row r="222" spans="1:10" s="81" customFormat="1" x14ac:dyDescent="0.3">
      <c r="A222" s="82"/>
      <c r="B222" s="75"/>
      <c r="C222" s="73"/>
      <c r="D222" s="73"/>
      <c r="E222" s="74"/>
      <c r="F222" s="75"/>
      <c r="G222" s="75"/>
      <c r="H222" s="75"/>
      <c r="I222" s="80"/>
      <c r="J222" s="83"/>
    </row>
    <row r="223" spans="1:10" s="81" customFormat="1" x14ac:dyDescent="0.3">
      <c r="A223" s="82"/>
      <c r="B223" s="75"/>
      <c r="C223" s="73"/>
      <c r="D223" s="73"/>
      <c r="E223" s="74"/>
      <c r="F223" s="75"/>
      <c r="G223" s="75"/>
      <c r="H223" s="75"/>
      <c r="I223" s="80"/>
      <c r="J223" s="83"/>
    </row>
    <row r="224" spans="1:10" s="81" customFormat="1" x14ac:dyDescent="0.3">
      <c r="A224" s="82"/>
      <c r="B224" s="75"/>
      <c r="C224" s="73"/>
      <c r="D224" s="73"/>
      <c r="E224" s="74"/>
      <c r="F224" s="75"/>
      <c r="G224" s="75"/>
      <c r="H224" s="75"/>
      <c r="I224" s="80"/>
      <c r="J224" s="83"/>
    </row>
    <row r="225" spans="1:10" s="81" customFormat="1" x14ac:dyDescent="0.3">
      <c r="A225" s="82"/>
      <c r="B225" s="75"/>
      <c r="C225" s="73"/>
      <c r="D225" s="73"/>
      <c r="E225" s="74"/>
      <c r="F225" s="75"/>
      <c r="G225" s="75"/>
      <c r="H225" s="75"/>
      <c r="I225" s="80"/>
      <c r="J225" s="83"/>
    </row>
    <row r="226" spans="1:10" s="81" customFormat="1" x14ac:dyDescent="0.3">
      <c r="A226" s="82"/>
      <c r="B226" s="75"/>
      <c r="C226" s="73"/>
      <c r="D226" s="73"/>
      <c r="E226" s="74"/>
      <c r="F226" s="75"/>
      <c r="G226" s="75"/>
      <c r="H226" s="75"/>
      <c r="I226" s="80"/>
      <c r="J226" s="83"/>
    </row>
    <row r="227" spans="1:10" s="81" customFormat="1" x14ac:dyDescent="0.3">
      <c r="A227" s="82"/>
      <c r="B227" s="75"/>
      <c r="C227" s="73"/>
      <c r="D227" s="73"/>
      <c r="E227" s="74"/>
      <c r="F227" s="75"/>
      <c r="G227" s="75"/>
      <c r="H227" s="75"/>
      <c r="I227" s="80"/>
      <c r="J227" s="83"/>
    </row>
    <row r="228" spans="1:10" s="81" customFormat="1" x14ac:dyDescent="0.3">
      <c r="A228" s="82"/>
      <c r="B228" s="75"/>
      <c r="C228" s="73"/>
      <c r="D228" s="73"/>
      <c r="E228" s="74"/>
      <c r="F228" s="75"/>
      <c r="G228" s="75"/>
      <c r="H228" s="75"/>
      <c r="I228" s="80"/>
      <c r="J228" s="83"/>
    </row>
    <row r="229" spans="1:10" s="81" customFormat="1" x14ac:dyDescent="0.3">
      <c r="A229" s="82"/>
      <c r="B229" s="75"/>
      <c r="C229" s="73"/>
      <c r="D229" s="73"/>
      <c r="E229" s="74"/>
      <c r="F229" s="75"/>
      <c r="G229" s="75"/>
      <c r="H229" s="75"/>
      <c r="I229" s="80"/>
      <c r="J229" s="83"/>
    </row>
    <row r="230" spans="1:10" s="81" customFormat="1" x14ac:dyDescent="0.3">
      <c r="A230" s="82"/>
      <c r="B230" s="75"/>
      <c r="C230" s="73"/>
      <c r="D230" s="73"/>
      <c r="E230" s="74"/>
      <c r="F230" s="75"/>
      <c r="G230" s="75"/>
      <c r="H230" s="75"/>
      <c r="I230" s="80"/>
      <c r="J230" s="83"/>
    </row>
    <row r="231" spans="1:10" s="81" customFormat="1" x14ac:dyDescent="0.3">
      <c r="A231" s="82"/>
      <c r="B231" s="75"/>
      <c r="C231" s="73"/>
      <c r="D231" s="73"/>
      <c r="E231" s="74"/>
      <c r="F231" s="75"/>
      <c r="G231" s="75"/>
      <c r="H231" s="75"/>
      <c r="I231" s="80"/>
    </row>
    <row r="232" spans="1:10" s="81" customFormat="1" x14ac:dyDescent="0.3">
      <c r="A232" s="82"/>
      <c r="B232" s="75"/>
      <c r="C232" s="73"/>
      <c r="D232" s="73"/>
      <c r="E232" s="74"/>
      <c r="F232" s="75"/>
      <c r="G232" s="75"/>
      <c r="H232" s="75"/>
      <c r="I232" s="80"/>
      <c r="J232" s="83" t="s">
        <v>29</v>
      </c>
    </row>
    <row r="233" spans="1:10" s="81" customFormat="1" x14ac:dyDescent="0.3">
      <c r="A233" s="82"/>
      <c r="B233" s="75"/>
      <c r="C233" s="73"/>
      <c r="D233" s="73"/>
      <c r="E233" s="74"/>
      <c r="F233" s="75"/>
      <c r="G233" s="75"/>
      <c r="H233" s="75"/>
      <c r="I233" s="80"/>
    </row>
    <row r="234" spans="1:10" s="81" customFormat="1" x14ac:dyDescent="0.3">
      <c r="A234" s="82"/>
      <c r="B234" s="75"/>
      <c r="C234" s="73"/>
      <c r="D234" s="73"/>
      <c r="E234" s="74"/>
      <c r="F234" s="75"/>
      <c r="G234" s="75"/>
      <c r="H234" s="75"/>
      <c r="I234" s="80"/>
      <c r="J234" s="83" t="s">
        <v>29</v>
      </c>
    </row>
    <row r="235" spans="1:10" s="81" customFormat="1" x14ac:dyDescent="0.3">
      <c r="A235" s="82"/>
      <c r="B235" s="75"/>
      <c r="C235" s="73"/>
      <c r="D235" s="73"/>
      <c r="E235" s="74"/>
      <c r="F235" s="75"/>
      <c r="G235" s="75"/>
      <c r="H235" s="75"/>
      <c r="I235" s="80"/>
    </row>
    <row r="236" spans="1:10" s="81" customFormat="1" x14ac:dyDescent="0.3">
      <c r="A236" s="82"/>
      <c r="B236" s="75"/>
      <c r="C236" s="73"/>
      <c r="D236" s="73"/>
      <c r="E236" s="74"/>
      <c r="F236" s="75"/>
      <c r="G236" s="75"/>
      <c r="H236" s="75"/>
      <c r="I236" s="80"/>
      <c r="J236" s="83" t="s">
        <v>29</v>
      </c>
    </row>
    <row r="237" spans="1:10" s="81" customFormat="1" x14ac:dyDescent="0.3">
      <c r="A237" s="82"/>
      <c r="B237" s="75"/>
      <c r="C237" s="73"/>
      <c r="D237" s="73"/>
      <c r="E237" s="74"/>
      <c r="F237" s="75"/>
      <c r="G237" s="75"/>
      <c r="H237" s="75"/>
      <c r="I237" s="80"/>
      <c r="J237" s="83"/>
    </row>
    <row r="238" spans="1:10" s="81" customFormat="1" x14ac:dyDescent="0.3">
      <c r="A238" s="82"/>
      <c r="B238" s="75"/>
      <c r="C238" s="73"/>
      <c r="D238" s="73"/>
      <c r="E238" s="74"/>
      <c r="F238" s="75"/>
      <c r="G238" s="75"/>
      <c r="H238" s="75"/>
      <c r="I238" s="80"/>
      <c r="J238" s="83"/>
    </row>
    <row r="239" spans="1:10" s="81" customFormat="1" x14ac:dyDescent="0.3">
      <c r="A239" s="82"/>
      <c r="B239" s="75"/>
      <c r="C239" s="73"/>
      <c r="D239" s="73"/>
      <c r="E239" s="74"/>
      <c r="F239" s="75"/>
      <c r="G239" s="75"/>
      <c r="H239" s="75"/>
      <c r="I239" s="80"/>
      <c r="J239" s="83"/>
    </row>
    <row r="240" spans="1:10" s="81" customFormat="1" x14ac:dyDescent="0.3">
      <c r="A240" s="82"/>
      <c r="B240" s="75"/>
      <c r="C240" s="73"/>
      <c r="D240" s="73"/>
      <c r="E240" s="74"/>
      <c r="F240" s="75"/>
      <c r="G240" s="75"/>
      <c r="H240" s="75"/>
      <c r="I240" s="80"/>
      <c r="J240" s="83"/>
    </row>
    <row r="241" spans="1:10" s="81" customFormat="1" x14ac:dyDescent="0.3">
      <c r="A241" s="82"/>
      <c r="B241" s="75"/>
      <c r="C241" s="73"/>
      <c r="D241" s="73"/>
      <c r="E241" s="74"/>
      <c r="F241" s="75"/>
      <c r="G241" s="75"/>
      <c r="H241" s="75"/>
      <c r="I241" s="80"/>
      <c r="J241" s="83"/>
    </row>
    <row r="242" spans="1:10" s="81" customFormat="1" x14ac:dyDescent="0.3">
      <c r="A242" s="82"/>
      <c r="B242" s="75"/>
      <c r="C242" s="73"/>
      <c r="D242" s="73"/>
      <c r="E242" s="74"/>
      <c r="F242" s="75"/>
      <c r="G242" s="75"/>
      <c r="H242" s="75"/>
      <c r="I242" s="80"/>
      <c r="J242" s="83"/>
    </row>
    <row r="243" spans="1:10" s="81" customFormat="1" x14ac:dyDescent="0.3">
      <c r="A243" s="82"/>
      <c r="B243" s="75"/>
      <c r="C243" s="73"/>
      <c r="D243" s="73"/>
      <c r="E243" s="74"/>
      <c r="F243" s="75"/>
      <c r="G243" s="75"/>
      <c r="H243" s="75"/>
      <c r="I243" s="80"/>
      <c r="J243" s="83"/>
    </row>
    <row r="244" spans="1:10" s="81" customFormat="1" x14ac:dyDescent="0.3">
      <c r="A244" s="82"/>
      <c r="B244" s="75"/>
      <c r="C244" s="73"/>
      <c r="D244" s="73"/>
      <c r="E244" s="74"/>
      <c r="F244" s="75"/>
      <c r="G244" s="75"/>
      <c r="H244" s="75"/>
      <c r="I244" s="80"/>
      <c r="J244" s="83"/>
    </row>
    <row r="245" spans="1:10" s="81" customFormat="1" x14ac:dyDescent="0.3">
      <c r="A245" s="82"/>
      <c r="B245" s="75"/>
      <c r="C245" s="73"/>
      <c r="D245" s="73"/>
      <c r="E245" s="74"/>
      <c r="F245" s="75"/>
      <c r="G245" s="75"/>
      <c r="H245" s="75"/>
      <c r="I245" s="80"/>
      <c r="J245" s="83"/>
    </row>
    <row r="246" spans="1:10" s="81" customFormat="1" x14ac:dyDescent="0.3">
      <c r="A246" s="82"/>
      <c r="B246" s="75"/>
      <c r="C246" s="73"/>
      <c r="D246" s="73"/>
      <c r="E246" s="74"/>
      <c r="F246" s="75"/>
      <c r="G246" s="75"/>
      <c r="H246" s="75"/>
      <c r="I246" s="80"/>
      <c r="J246" s="83"/>
    </row>
    <row r="247" spans="1:10" s="81" customFormat="1" x14ac:dyDescent="0.3">
      <c r="A247" s="82"/>
      <c r="B247" s="75"/>
      <c r="C247" s="73"/>
      <c r="D247" s="73"/>
      <c r="E247" s="74"/>
      <c r="F247" s="75"/>
      <c r="G247" s="75"/>
      <c r="H247" s="75"/>
      <c r="I247" s="80"/>
      <c r="J247" s="83"/>
    </row>
    <row r="248" spans="1:10" s="81" customFormat="1" x14ac:dyDescent="0.3">
      <c r="A248" s="82"/>
      <c r="B248" s="75"/>
      <c r="C248" s="73"/>
      <c r="D248" s="73"/>
      <c r="E248" s="74"/>
      <c r="F248" s="75"/>
      <c r="G248" s="75"/>
      <c r="H248" s="75"/>
      <c r="I248" s="80"/>
      <c r="J248" s="83"/>
    </row>
    <row r="249" spans="1:10" s="81" customFormat="1" x14ac:dyDescent="0.3">
      <c r="A249" s="82"/>
      <c r="B249" s="75"/>
      <c r="C249" s="73"/>
      <c r="D249" s="73"/>
      <c r="E249" s="74"/>
      <c r="F249" s="75"/>
      <c r="G249" s="75"/>
      <c r="H249" s="75"/>
      <c r="I249" s="80"/>
      <c r="J249" s="83"/>
    </row>
    <row r="250" spans="1:10" s="81" customFormat="1" x14ac:dyDescent="0.3">
      <c r="A250" s="82"/>
      <c r="B250" s="75"/>
      <c r="C250" s="73"/>
      <c r="D250" s="73"/>
      <c r="E250" s="74"/>
      <c r="F250" s="75"/>
      <c r="G250" s="75"/>
      <c r="H250" s="75"/>
      <c r="I250" s="80"/>
      <c r="J250" s="83"/>
    </row>
    <row r="251" spans="1:10" s="81" customFormat="1" x14ac:dyDescent="0.3">
      <c r="A251" s="82"/>
      <c r="B251" s="75"/>
      <c r="C251" s="73"/>
      <c r="D251" s="73"/>
      <c r="E251" s="74"/>
      <c r="F251" s="75"/>
      <c r="G251" s="75"/>
      <c r="H251" s="75"/>
      <c r="I251" s="80"/>
      <c r="J251" s="83"/>
    </row>
    <row r="252" spans="1:10" s="81" customFormat="1" x14ac:dyDescent="0.3">
      <c r="A252" s="82"/>
      <c r="B252" s="75"/>
      <c r="C252" s="73"/>
      <c r="D252" s="73"/>
      <c r="E252" s="74"/>
      <c r="F252" s="75"/>
      <c r="G252" s="75"/>
      <c r="H252" s="75"/>
      <c r="I252" s="80"/>
      <c r="J252" s="83"/>
    </row>
    <row r="253" spans="1:10" s="81" customFormat="1" x14ac:dyDescent="0.3">
      <c r="A253" s="82"/>
      <c r="B253" s="75"/>
      <c r="C253" s="73"/>
      <c r="D253" s="73"/>
      <c r="E253" s="74"/>
      <c r="F253" s="75"/>
      <c r="G253" s="75"/>
      <c r="H253" s="75"/>
      <c r="I253" s="80"/>
      <c r="J253" s="83"/>
    </row>
    <row r="254" spans="1:10" s="81" customFormat="1" x14ac:dyDescent="0.3">
      <c r="A254" s="82"/>
      <c r="B254" s="75"/>
      <c r="C254" s="73"/>
      <c r="D254" s="73"/>
      <c r="E254" s="74"/>
      <c r="F254" s="75"/>
      <c r="G254" s="75"/>
      <c r="H254" s="75"/>
      <c r="I254" s="80"/>
      <c r="J254" s="83"/>
    </row>
    <row r="255" spans="1:10" s="81" customFormat="1" x14ac:dyDescent="0.3">
      <c r="A255" s="82"/>
      <c r="B255" s="75"/>
      <c r="C255" s="73"/>
      <c r="D255" s="73"/>
      <c r="E255" s="74"/>
      <c r="F255" s="75"/>
      <c r="G255" s="75"/>
      <c r="H255" s="75"/>
      <c r="I255" s="80"/>
      <c r="J255" s="83"/>
    </row>
    <row r="256" spans="1:10" s="81" customFormat="1" x14ac:dyDescent="0.3">
      <c r="A256" s="82"/>
      <c r="B256" s="75"/>
      <c r="C256" s="73"/>
      <c r="D256" s="73"/>
      <c r="E256" s="74"/>
      <c r="F256" s="75"/>
      <c r="G256" s="75"/>
      <c r="H256" s="75"/>
      <c r="I256" s="80"/>
      <c r="J256" s="83"/>
    </row>
    <row r="257" spans="1:10" s="81" customFormat="1" x14ac:dyDescent="0.3">
      <c r="A257" s="82"/>
      <c r="B257" s="75"/>
      <c r="C257" s="73"/>
      <c r="D257" s="73"/>
      <c r="E257" s="74"/>
      <c r="F257" s="75"/>
      <c r="G257" s="75"/>
      <c r="H257" s="75"/>
      <c r="I257" s="80"/>
      <c r="J257" s="83"/>
    </row>
    <row r="258" spans="1:10" s="81" customFormat="1" x14ac:dyDescent="0.3">
      <c r="A258" s="82"/>
      <c r="B258" s="75"/>
      <c r="C258" s="73"/>
      <c r="D258" s="73"/>
      <c r="E258" s="74"/>
      <c r="F258" s="75"/>
      <c r="G258" s="75"/>
      <c r="H258" s="75"/>
      <c r="I258" s="80"/>
      <c r="J258" s="83"/>
    </row>
    <row r="259" spans="1:10" s="81" customFormat="1" x14ac:dyDescent="0.3">
      <c r="A259" s="82"/>
      <c r="B259" s="75"/>
      <c r="C259" s="73"/>
      <c r="D259" s="73"/>
      <c r="E259" s="74"/>
      <c r="F259" s="75"/>
      <c r="G259" s="75"/>
      <c r="H259" s="75"/>
      <c r="I259" s="80"/>
      <c r="J259" s="83"/>
    </row>
    <row r="260" spans="1:10" s="81" customFormat="1" x14ac:dyDescent="0.3">
      <c r="A260" s="82"/>
      <c r="B260" s="75"/>
      <c r="C260" s="73"/>
      <c r="D260" s="73"/>
      <c r="E260" s="74"/>
      <c r="F260" s="75"/>
      <c r="G260" s="129"/>
      <c r="H260" s="75"/>
      <c r="I260" s="80"/>
      <c r="J260" s="83"/>
    </row>
    <row r="261" spans="1:10" s="81" customFormat="1" x14ac:dyDescent="0.3">
      <c r="A261" s="82"/>
      <c r="B261" s="75"/>
      <c r="C261" s="73"/>
      <c r="D261" s="73"/>
      <c r="E261" s="74"/>
      <c r="F261" s="75"/>
      <c r="G261" s="129"/>
      <c r="H261" s="75"/>
      <c r="I261" s="80"/>
      <c r="J261" s="83"/>
    </row>
    <row r="262" spans="1:10" s="81" customFormat="1" x14ac:dyDescent="0.3">
      <c r="A262" s="82"/>
      <c r="B262" s="75"/>
      <c r="C262" s="73"/>
      <c r="D262" s="73"/>
      <c r="E262" s="74"/>
      <c r="F262" s="75"/>
      <c r="G262" s="129"/>
      <c r="H262" s="75"/>
      <c r="I262" s="80"/>
      <c r="J262" s="83"/>
    </row>
    <row r="263" spans="1:10" s="81" customFormat="1" x14ac:dyDescent="0.3">
      <c r="A263" s="82"/>
      <c r="B263" s="75"/>
      <c r="C263" s="73"/>
      <c r="D263" s="73"/>
      <c r="E263" s="74"/>
      <c r="F263" s="75"/>
      <c r="G263" s="129"/>
      <c r="H263" s="75"/>
      <c r="I263" s="80"/>
      <c r="J263" s="83"/>
    </row>
    <row r="264" spans="1:10" s="81" customFormat="1" x14ac:dyDescent="0.3">
      <c r="A264" s="82"/>
      <c r="B264" s="75"/>
      <c r="C264" s="73"/>
      <c r="D264" s="73"/>
      <c r="E264" s="74"/>
      <c r="F264" s="75"/>
      <c r="G264" s="129"/>
      <c r="H264" s="75"/>
      <c r="I264" s="80"/>
      <c r="J264" s="83"/>
    </row>
    <row r="265" spans="1:10" s="81" customFormat="1" x14ac:dyDescent="0.3">
      <c r="A265" s="82"/>
      <c r="B265" s="75"/>
      <c r="C265" s="73"/>
      <c r="D265" s="73"/>
      <c r="E265" s="74"/>
      <c r="F265" s="75"/>
      <c r="G265" s="129"/>
      <c r="H265" s="75"/>
      <c r="I265" s="80"/>
      <c r="J265" s="83"/>
    </row>
    <row r="266" spans="1:10" s="81" customFormat="1" x14ac:dyDescent="0.3">
      <c r="A266" s="82"/>
      <c r="B266" s="75"/>
      <c r="C266" s="73"/>
      <c r="D266" s="73"/>
      <c r="E266" s="74"/>
      <c r="F266" s="75"/>
      <c r="G266" s="129"/>
      <c r="H266" s="75"/>
      <c r="I266" s="80"/>
      <c r="J266" s="83"/>
    </row>
    <row r="267" spans="1:10" s="81" customFormat="1" x14ac:dyDescent="0.3">
      <c r="A267" s="82"/>
      <c r="B267" s="75"/>
      <c r="C267" s="73"/>
      <c r="D267" s="73"/>
      <c r="E267" s="74"/>
      <c r="F267" s="75"/>
      <c r="G267" s="129"/>
      <c r="H267" s="75"/>
      <c r="I267" s="80"/>
      <c r="J267" s="83"/>
    </row>
    <row r="268" spans="1:10" s="81" customFormat="1" x14ac:dyDescent="0.3">
      <c r="A268" s="82"/>
      <c r="B268" s="75"/>
      <c r="C268" s="73"/>
      <c r="D268" s="73"/>
      <c r="E268" s="74"/>
      <c r="F268" s="75"/>
      <c r="G268" s="129"/>
      <c r="H268" s="75"/>
      <c r="I268" s="80"/>
      <c r="J268" s="83"/>
    </row>
    <row r="269" spans="1:10" s="81" customFormat="1" x14ac:dyDescent="0.3">
      <c r="A269" s="82"/>
      <c r="B269" s="75"/>
      <c r="C269" s="73"/>
      <c r="D269" s="73"/>
      <c r="E269" s="74"/>
      <c r="F269" s="75"/>
      <c r="G269" s="129"/>
      <c r="H269" s="75"/>
      <c r="I269" s="80"/>
      <c r="J269" s="83"/>
    </row>
    <row r="270" spans="1:10" s="81" customFormat="1" x14ac:dyDescent="0.3">
      <c r="A270" s="82"/>
      <c r="B270" s="75"/>
      <c r="C270" s="73"/>
      <c r="D270" s="73"/>
      <c r="E270" s="74"/>
      <c r="F270" s="75"/>
      <c r="G270" s="129"/>
      <c r="H270" s="75"/>
      <c r="I270" s="80"/>
      <c r="J270" s="83"/>
    </row>
    <row r="271" spans="1:10" s="81" customFormat="1" x14ac:dyDescent="0.3">
      <c r="A271" s="82"/>
      <c r="B271" s="75"/>
      <c r="C271" s="73"/>
      <c r="D271" s="73"/>
      <c r="E271" s="74"/>
      <c r="F271" s="75"/>
      <c r="G271" s="129"/>
      <c r="H271" s="75"/>
      <c r="I271" s="80"/>
      <c r="J271" s="83"/>
    </row>
    <row r="272" spans="1:10" s="81" customFormat="1" x14ac:dyDescent="0.3">
      <c r="A272" s="82"/>
      <c r="B272" s="75"/>
      <c r="C272" s="73"/>
      <c r="D272" s="73"/>
      <c r="E272" s="74"/>
      <c r="F272" s="75"/>
      <c r="G272" s="129"/>
      <c r="H272" s="75"/>
      <c r="I272" s="80"/>
      <c r="J272" s="83"/>
    </row>
    <row r="273" spans="1:10" s="81" customFormat="1" x14ac:dyDescent="0.3">
      <c r="A273" s="82"/>
      <c r="B273" s="75"/>
      <c r="C273" s="73"/>
      <c r="D273" s="73"/>
      <c r="E273" s="74"/>
      <c r="F273" s="75"/>
      <c r="G273" s="129"/>
      <c r="H273" s="75"/>
      <c r="I273" s="80"/>
      <c r="J273" s="83"/>
    </row>
    <row r="274" spans="1:10" s="81" customFormat="1" x14ac:dyDescent="0.3">
      <c r="A274" s="82"/>
      <c r="B274" s="75"/>
      <c r="C274" s="73"/>
      <c r="D274" s="73"/>
      <c r="E274" s="74"/>
      <c r="F274" s="75"/>
      <c r="G274" s="129"/>
      <c r="H274" s="75"/>
      <c r="I274" s="80"/>
      <c r="J274" s="83"/>
    </row>
    <row r="275" spans="1:10" s="81" customFormat="1" x14ac:dyDescent="0.3">
      <c r="A275" s="82"/>
      <c r="B275" s="75"/>
      <c r="C275" s="73"/>
      <c r="D275" s="73"/>
      <c r="E275" s="74"/>
      <c r="F275" s="75"/>
      <c r="G275" s="129"/>
      <c r="H275" s="75"/>
      <c r="I275" s="80"/>
      <c r="J275" s="83"/>
    </row>
    <row r="276" spans="1:10" s="81" customFormat="1" x14ac:dyDescent="0.3">
      <c r="A276" s="82"/>
      <c r="B276" s="75"/>
      <c r="C276" s="73"/>
      <c r="D276" s="73"/>
      <c r="E276" s="74"/>
      <c r="F276" s="75"/>
      <c r="G276" s="129"/>
      <c r="H276" s="75"/>
      <c r="I276" s="80"/>
      <c r="J276" s="83"/>
    </row>
    <row r="277" spans="1:10" s="81" customFormat="1" x14ac:dyDescent="0.3">
      <c r="A277" s="82"/>
      <c r="B277" s="75"/>
      <c r="C277" s="73"/>
      <c r="D277" s="73"/>
      <c r="E277" s="74"/>
      <c r="F277" s="75"/>
      <c r="G277" s="129"/>
      <c r="H277" s="75"/>
      <c r="I277" s="80"/>
      <c r="J277" s="83"/>
    </row>
    <row r="278" spans="1:10" s="81" customFormat="1" x14ac:dyDescent="0.3">
      <c r="A278" s="82"/>
      <c r="B278" s="75"/>
      <c r="C278" s="73"/>
      <c r="D278" s="73"/>
      <c r="E278" s="74"/>
      <c r="F278" s="75"/>
      <c r="G278" s="129"/>
      <c r="H278" s="75"/>
      <c r="I278" s="80"/>
      <c r="J278" s="83"/>
    </row>
    <row r="279" spans="1:10" s="81" customFormat="1" x14ac:dyDescent="0.3">
      <c r="A279" s="82"/>
      <c r="B279" s="75"/>
      <c r="C279" s="73"/>
      <c r="D279" s="73"/>
      <c r="E279" s="74"/>
      <c r="F279" s="75"/>
      <c r="G279" s="129"/>
      <c r="H279" s="75"/>
      <c r="I279" s="80"/>
      <c r="J279" s="83"/>
    </row>
    <row r="280" spans="1:10" s="81" customFormat="1" x14ac:dyDescent="0.3">
      <c r="A280" s="82"/>
      <c r="B280" s="75"/>
      <c r="C280" s="73"/>
      <c r="D280" s="73"/>
      <c r="E280" s="74"/>
      <c r="F280" s="75"/>
      <c r="G280" s="129"/>
      <c r="H280" s="75"/>
      <c r="I280" s="80"/>
      <c r="J280" s="83"/>
    </row>
    <row r="281" spans="1:10" s="81" customFormat="1" x14ac:dyDescent="0.3">
      <c r="A281" s="82"/>
      <c r="B281" s="75"/>
      <c r="C281" s="73"/>
      <c r="D281" s="73"/>
      <c r="E281" s="74"/>
      <c r="F281" s="75"/>
      <c r="G281" s="129"/>
      <c r="H281" s="75"/>
      <c r="I281" s="80"/>
      <c r="J281" s="83"/>
    </row>
    <row r="282" spans="1:10" s="81" customFormat="1" x14ac:dyDescent="0.3">
      <c r="A282" s="82"/>
      <c r="B282" s="75"/>
      <c r="C282" s="73"/>
      <c r="D282" s="73"/>
      <c r="E282" s="74"/>
      <c r="F282" s="75"/>
      <c r="G282" s="129"/>
      <c r="H282" s="75"/>
      <c r="I282" s="80"/>
      <c r="J282" s="83"/>
    </row>
    <row r="283" spans="1:10" s="81" customFormat="1" x14ac:dyDescent="0.3">
      <c r="A283" s="82"/>
      <c r="B283" s="75"/>
      <c r="C283" s="73"/>
      <c r="D283" s="73"/>
      <c r="E283" s="74"/>
      <c r="F283" s="75"/>
      <c r="G283" s="129"/>
      <c r="H283" s="75"/>
      <c r="I283" s="80"/>
      <c r="J283" s="83"/>
    </row>
    <row r="284" spans="1:10" s="81" customFormat="1" x14ac:dyDescent="0.3">
      <c r="A284" s="82"/>
      <c r="B284" s="75"/>
      <c r="C284" s="73"/>
      <c r="D284" s="73"/>
      <c r="E284" s="74"/>
      <c r="F284" s="75"/>
      <c r="G284" s="75"/>
      <c r="H284" s="75"/>
      <c r="I284" s="80"/>
      <c r="J284" s="83"/>
    </row>
    <row r="285" spans="1:10" s="81" customFormat="1" x14ac:dyDescent="0.3">
      <c r="A285" s="82"/>
      <c r="B285" s="75"/>
      <c r="C285" s="73"/>
      <c r="D285" s="73"/>
      <c r="E285" s="74"/>
      <c r="F285" s="75"/>
      <c r="G285" s="75"/>
      <c r="H285" s="75"/>
      <c r="I285" s="80"/>
      <c r="J285" s="83"/>
    </row>
    <row r="286" spans="1:10" s="81" customFormat="1" x14ac:dyDescent="0.3">
      <c r="A286" s="82"/>
      <c r="B286" s="75"/>
      <c r="C286" s="73"/>
      <c r="D286" s="73"/>
      <c r="E286" s="74"/>
      <c r="F286" s="75"/>
      <c r="G286" s="75"/>
      <c r="H286" s="75"/>
      <c r="I286" s="80"/>
      <c r="J286" s="83"/>
    </row>
    <row r="287" spans="1:10" s="81" customFormat="1" x14ac:dyDescent="0.3">
      <c r="A287" s="82"/>
      <c r="B287" s="75"/>
      <c r="C287" s="73"/>
      <c r="D287" s="73"/>
      <c r="E287" s="74"/>
      <c r="F287" s="75"/>
      <c r="G287" s="75"/>
      <c r="H287" s="75"/>
      <c r="I287" s="80"/>
      <c r="J287" s="83"/>
    </row>
    <row r="288" spans="1:10" s="81" customFormat="1" x14ac:dyDescent="0.3">
      <c r="A288" s="82"/>
      <c r="B288" s="75"/>
      <c r="C288" s="73"/>
      <c r="D288" s="73"/>
      <c r="E288" s="74"/>
      <c r="F288" s="75"/>
      <c r="G288" s="75"/>
      <c r="H288" s="75"/>
      <c r="I288" s="80"/>
      <c r="J288" s="83"/>
    </row>
    <row r="289" spans="1:10" s="81" customFormat="1" x14ac:dyDescent="0.3">
      <c r="A289" s="82"/>
      <c r="B289" s="75"/>
      <c r="C289" s="73"/>
      <c r="D289" s="73"/>
      <c r="E289" s="74"/>
      <c r="F289" s="75"/>
      <c r="G289" s="75"/>
      <c r="H289" s="75"/>
      <c r="I289" s="80"/>
      <c r="J289" s="83"/>
    </row>
    <row r="290" spans="1:10" s="81" customFormat="1" x14ac:dyDescent="0.3">
      <c r="A290" s="82"/>
      <c r="B290" s="75"/>
      <c r="C290" s="73"/>
      <c r="D290" s="73"/>
      <c r="E290" s="74"/>
      <c r="F290" s="75"/>
      <c r="G290" s="75"/>
      <c r="H290" s="75"/>
      <c r="I290" s="80"/>
      <c r="J290" s="83"/>
    </row>
    <row r="291" spans="1:10" s="81" customFormat="1" x14ac:dyDescent="0.3">
      <c r="A291" s="82"/>
      <c r="B291" s="75"/>
      <c r="C291" s="73"/>
      <c r="D291" s="73"/>
      <c r="E291" s="74"/>
      <c r="F291" s="75"/>
      <c r="G291" s="75"/>
      <c r="H291" s="75"/>
      <c r="I291" s="80"/>
      <c r="J291" s="83"/>
    </row>
    <row r="292" spans="1:10" s="81" customFormat="1" x14ac:dyDescent="0.3">
      <c r="A292" s="82"/>
      <c r="B292" s="75"/>
      <c r="C292" s="73"/>
      <c r="D292" s="73"/>
      <c r="E292" s="74"/>
      <c r="F292" s="75"/>
      <c r="G292" s="75"/>
      <c r="H292" s="75"/>
      <c r="I292" s="80"/>
      <c r="J292" s="83"/>
    </row>
    <row r="293" spans="1:10" s="81" customFormat="1" x14ac:dyDescent="0.3">
      <c r="A293" s="82"/>
      <c r="B293" s="75"/>
      <c r="C293" s="73"/>
      <c r="D293" s="73"/>
      <c r="E293" s="74"/>
      <c r="F293" s="75"/>
      <c r="G293" s="75"/>
      <c r="H293" s="75"/>
      <c r="I293" s="80"/>
      <c r="J293" s="83"/>
    </row>
    <row r="294" spans="1:10" s="81" customFormat="1" x14ac:dyDescent="0.3">
      <c r="A294" s="82"/>
      <c r="B294" s="75"/>
      <c r="C294" s="73"/>
      <c r="D294" s="73"/>
      <c r="E294" s="74"/>
      <c r="F294" s="75"/>
      <c r="G294" s="75"/>
      <c r="H294" s="75"/>
      <c r="I294" s="80"/>
      <c r="J294" s="83"/>
    </row>
    <row r="295" spans="1:10" s="81" customFormat="1" x14ac:dyDescent="0.3">
      <c r="A295" s="82"/>
      <c r="B295" s="75"/>
      <c r="C295" s="73"/>
      <c r="D295" s="73"/>
      <c r="E295" s="74"/>
      <c r="F295" s="75"/>
      <c r="G295" s="75"/>
      <c r="H295" s="75"/>
      <c r="I295" s="80"/>
      <c r="J295" s="83"/>
    </row>
    <row r="296" spans="1:10" s="81" customFormat="1" x14ac:dyDescent="0.3">
      <c r="A296" s="82"/>
      <c r="B296" s="75"/>
      <c r="C296" s="73"/>
      <c r="D296" s="73"/>
      <c r="E296" s="74"/>
      <c r="F296" s="75"/>
      <c r="G296" s="75"/>
      <c r="H296" s="75"/>
      <c r="I296" s="80"/>
      <c r="J296" s="83"/>
    </row>
    <row r="297" spans="1:10" s="81" customFormat="1" x14ac:dyDescent="0.3">
      <c r="A297" s="82"/>
      <c r="B297" s="75"/>
      <c r="C297" s="73"/>
      <c r="D297" s="73"/>
      <c r="E297" s="74"/>
      <c r="F297" s="75"/>
      <c r="G297" s="75"/>
      <c r="H297" s="75"/>
      <c r="I297" s="80"/>
      <c r="J297" s="83"/>
    </row>
    <row r="298" spans="1:10" s="81" customFormat="1" x14ac:dyDescent="0.3">
      <c r="A298" s="82"/>
      <c r="B298" s="75"/>
      <c r="C298" s="73"/>
      <c r="D298" s="73"/>
      <c r="E298" s="74"/>
      <c r="F298" s="75"/>
      <c r="G298" s="75"/>
      <c r="H298" s="75"/>
      <c r="I298" s="80"/>
      <c r="J298" s="83"/>
    </row>
    <row r="299" spans="1:10" s="81" customFormat="1" x14ac:dyDescent="0.3">
      <c r="A299" s="82"/>
      <c r="B299" s="75"/>
      <c r="C299" s="73"/>
      <c r="D299" s="73"/>
      <c r="E299" s="74"/>
      <c r="F299" s="75"/>
      <c r="G299" s="75"/>
      <c r="H299" s="75"/>
      <c r="I299" s="80"/>
      <c r="J299" s="83"/>
    </row>
    <row r="300" spans="1:10" s="81" customFormat="1" x14ac:dyDescent="0.3">
      <c r="A300" s="82"/>
      <c r="B300" s="75"/>
      <c r="C300" s="73"/>
      <c r="D300" s="73"/>
      <c r="E300" s="74"/>
      <c r="F300" s="75"/>
      <c r="G300" s="75"/>
      <c r="H300" s="75"/>
      <c r="I300" s="80"/>
      <c r="J300" s="83"/>
    </row>
    <row r="301" spans="1:10" s="81" customFormat="1" x14ac:dyDescent="0.3">
      <c r="A301" s="82"/>
      <c r="B301" s="75"/>
      <c r="C301" s="73"/>
      <c r="D301" s="73"/>
      <c r="E301" s="74"/>
      <c r="F301" s="75"/>
      <c r="G301" s="75"/>
      <c r="H301" s="75"/>
      <c r="I301" s="80"/>
      <c r="J301" s="83"/>
    </row>
    <row r="302" spans="1:10" s="81" customFormat="1" x14ac:dyDescent="0.3">
      <c r="A302" s="82"/>
      <c r="B302" s="75"/>
      <c r="C302" s="73"/>
      <c r="D302" s="73"/>
      <c r="E302" s="74"/>
      <c r="F302" s="75"/>
      <c r="G302" s="75"/>
      <c r="H302" s="75"/>
      <c r="I302" s="80"/>
      <c r="J302" s="83"/>
    </row>
    <row r="303" spans="1:10" s="81" customFormat="1" x14ac:dyDescent="0.3">
      <c r="A303" s="82"/>
      <c r="B303" s="75"/>
      <c r="C303" s="73"/>
      <c r="D303" s="73"/>
      <c r="E303" s="74"/>
      <c r="F303" s="75"/>
      <c r="G303" s="75"/>
      <c r="H303" s="75"/>
      <c r="I303" s="80"/>
      <c r="J303" s="83"/>
    </row>
    <row r="304" spans="1:10" s="81" customFormat="1" x14ac:dyDescent="0.3">
      <c r="A304" s="82"/>
      <c r="B304" s="75"/>
      <c r="C304" s="73"/>
      <c r="D304" s="73"/>
      <c r="E304" s="74"/>
      <c r="F304" s="75"/>
      <c r="G304" s="75"/>
      <c r="H304" s="75"/>
      <c r="I304" s="80"/>
      <c r="J304" s="83"/>
    </row>
    <row r="305" spans="1:10" s="81" customFormat="1" x14ac:dyDescent="0.3">
      <c r="A305" s="82"/>
      <c r="B305" s="75"/>
      <c r="C305" s="73"/>
      <c r="D305" s="73"/>
      <c r="E305" s="74"/>
      <c r="F305" s="75"/>
      <c r="G305" s="75"/>
      <c r="H305" s="75"/>
      <c r="I305" s="80"/>
      <c r="J305" s="83"/>
    </row>
    <row r="306" spans="1:10" s="81" customFormat="1" x14ac:dyDescent="0.3">
      <c r="A306" s="82"/>
      <c r="B306" s="75"/>
      <c r="C306" s="73"/>
      <c r="D306" s="73"/>
      <c r="E306" s="74"/>
      <c r="F306" s="75"/>
      <c r="G306" s="75"/>
      <c r="H306" s="75"/>
      <c r="I306" s="80"/>
      <c r="J306" s="83"/>
    </row>
    <row r="307" spans="1:10" s="81" customFormat="1" x14ac:dyDescent="0.3">
      <c r="A307" s="82"/>
      <c r="B307" s="75"/>
      <c r="C307" s="73"/>
      <c r="D307" s="73"/>
      <c r="E307" s="74"/>
      <c r="F307" s="75"/>
      <c r="G307" s="75"/>
      <c r="H307" s="75"/>
      <c r="I307" s="80"/>
      <c r="J307" s="83"/>
    </row>
    <row r="308" spans="1:10" s="81" customFormat="1" x14ac:dyDescent="0.3">
      <c r="A308" s="82"/>
      <c r="B308" s="75"/>
      <c r="C308" s="73"/>
      <c r="D308" s="73"/>
      <c r="E308" s="74"/>
      <c r="F308" s="75"/>
      <c r="G308" s="75"/>
      <c r="H308" s="75"/>
      <c r="I308" s="80"/>
      <c r="J308" s="83"/>
    </row>
    <row r="309" spans="1:10" s="81" customFormat="1" x14ac:dyDescent="0.3">
      <c r="A309" s="82"/>
      <c r="B309" s="75"/>
      <c r="C309" s="73"/>
      <c r="D309" s="73"/>
      <c r="E309" s="74"/>
      <c r="F309" s="75"/>
      <c r="G309" s="75"/>
      <c r="H309" s="75"/>
      <c r="I309" s="80"/>
      <c r="J309" s="83"/>
    </row>
    <row r="310" spans="1:10" s="81" customFormat="1" x14ac:dyDescent="0.3">
      <c r="A310" s="82"/>
      <c r="B310" s="75"/>
      <c r="C310" s="73"/>
      <c r="D310" s="73"/>
      <c r="E310" s="74"/>
      <c r="F310" s="75"/>
      <c r="G310" s="129"/>
      <c r="H310" s="75"/>
      <c r="I310" s="80"/>
      <c r="J310" s="83"/>
    </row>
    <row r="311" spans="1:10" s="81" customFormat="1" x14ac:dyDescent="0.3">
      <c r="A311" s="82"/>
      <c r="B311" s="75"/>
      <c r="C311" s="73"/>
      <c r="D311" s="73"/>
      <c r="E311" s="74"/>
      <c r="F311" s="75"/>
      <c r="G311" s="129"/>
      <c r="H311" s="75"/>
      <c r="I311" s="80"/>
      <c r="J311" s="83"/>
    </row>
    <row r="312" spans="1:10" s="81" customFormat="1" x14ac:dyDescent="0.3">
      <c r="A312" s="82"/>
      <c r="B312" s="75"/>
      <c r="C312" s="73"/>
      <c r="D312" s="73"/>
      <c r="E312" s="74"/>
      <c r="F312" s="75"/>
      <c r="G312" s="129"/>
      <c r="H312" s="75"/>
      <c r="I312" s="80"/>
      <c r="J312" s="83"/>
    </row>
    <row r="313" spans="1:10" s="81" customFormat="1" x14ac:dyDescent="0.3">
      <c r="A313" s="82"/>
      <c r="B313" s="75"/>
      <c r="C313" s="73"/>
      <c r="D313" s="73"/>
      <c r="E313" s="74"/>
      <c r="F313" s="75"/>
      <c r="G313" s="129"/>
      <c r="H313" s="75"/>
      <c r="I313" s="80"/>
      <c r="J313" s="83"/>
    </row>
    <row r="314" spans="1:10" s="81" customFormat="1" x14ac:dyDescent="0.3">
      <c r="A314" s="82"/>
      <c r="B314" s="75"/>
      <c r="C314" s="73"/>
      <c r="D314" s="73"/>
      <c r="E314" s="74"/>
      <c r="F314" s="75"/>
      <c r="G314" s="129"/>
      <c r="H314" s="75"/>
      <c r="I314" s="80"/>
      <c r="J314" s="83"/>
    </row>
    <row r="315" spans="1:10" s="81" customFormat="1" x14ac:dyDescent="0.3">
      <c r="A315" s="82"/>
      <c r="B315" s="75"/>
      <c r="C315" s="73"/>
      <c r="D315" s="73"/>
      <c r="E315" s="74"/>
      <c r="F315" s="75"/>
      <c r="G315" s="129"/>
      <c r="H315" s="75"/>
      <c r="I315" s="80"/>
      <c r="J315" s="83"/>
    </row>
    <row r="316" spans="1:10" s="81" customFormat="1" x14ac:dyDescent="0.3">
      <c r="A316" s="82"/>
      <c r="B316" s="75"/>
      <c r="C316" s="73"/>
      <c r="D316" s="73"/>
      <c r="E316" s="74"/>
      <c r="F316" s="75"/>
      <c r="G316" s="129"/>
      <c r="H316" s="75"/>
      <c r="I316" s="80"/>
      <c r="J316" s="83"/>
    </row>
    <row r="317" spans="1:10" s="81" customFormat="1" x14ac:dyDescent="0.3">
      <c r="A317" s="82"/>
      <c r="B317" s="75"/>
      <c r="C317" s="73"/>
      <c r="D317" s="73"/>
      <c r="E317" s="74"/>
      <c r="F317" s="75"/>
      <c r="G317" s="129"/>
      <c r="H317" s="75"/>
      <c r="I317" s="80"/>
      <c r="J317" s="83"/>
    </row>
    <row r="318" spans="1:10" s="81" customFormat="1" x14ac:dyDescent="0.3">
      <c r="A318" s="82"/>
      <c r="B318" s="75"/>
      <c r="C318" s="73"/>
      <c r="D318" s="73"/>
      <c r="E318" s="74"/>
      <c r="F318" s="75"/>
      <c r="G318" s="129"/>
      <c r="H318" s="75"/>
      <c r="I318" s="80"/>
      <c r="J318" s="83"/>
    </row>
    <row r="319" spans="1:10" s="81" customFormat="1" x14ac:dyDescent="0.3">
      <c r="A319" s="82"/>
      <c r="B319" s="75"/>
      <c r="C319" s="73"/>
      <c r="D319" s="73"/>
      <c r="E319" s="74"/>
      <c r="F319" s="75"/>
      <c r="G319" s="129"/>
      <c r="H319" s="75"/>
      <c r="I319" s="80"/>
      <c r="J319" s="83"/>
    </row>
    <row r="320" spans="1:10" s="81" customFormat="1" x14ac:dyDescent="0.3">
      <c r="A320" s="82"/>
      <c r="B320" s="75"/>
      <c r="C320" s="73"/>
      <c r="D320" s="73"/>
      <c r="E320" s="74"/>
      <c r="F320" s="75"/>
      <c r="G320" s="129"/>
      <c r="H320" s="75"/>
      <c r="I320" s="80"/>
      <c r="J320" s="83"/>
    </row>
    <row r="321" spans="1:10" s="81" customFormat="1" x14ac:dyDescent="0.3">
      <c r="A321" s="82"/>
      <c r="B321" s="75"/>
      <c r="C321" s="73"/>
      <c r="D321" s="73"/>
      <c r="E321" s="74"/>
      <c r="F321" s="75"/>
      <c r="G321" s="129"/>
      <c r="H321" s="75"/>
      <c r="I321" s="80"/>
      <c r="J321" s="83"/>
    </row>
    <row r="322" spans="1:10" s="81" customFormat="1" x14ac:dyDescent="0.3">
      <c r="A322" s="82"/>
      <c r="B322" s="75"/>
      <c r="C322" s="73"/>
      <c r="D322" s="73"/>
      <c r="E322" s="74"/>
      <c r="F322" s="75"/>
      <c r="G322" s="129"/>
      <c r="H322" s="75"/>
      <c r="I322" s="80"/>
      <c r="J322" s="83"/>
    </row>
    <row r="323" spans="1:10" s="81" customFormat="1" x14ac:dyDescent="0.3">
      <c r="A323" s="82"/>
      <c r="B323" s="75"/>
      <c r="C323" s="73"/>
      <c r="D323" s="73"/>
      <c r="E323" s="74"/>
      <c r="F323" s="75"/>
      <c r="G323" s="129"/>
      <c r="H323" s="75"/>
      <c r="I323" s="80"/>
      <c r="J323" s="83"/>
    </row>
    <row r="324" spans="1:10" s="81" customFormat="1" x14ac:dyDescent="0.3">
      <c r="A324" s="82"/>
      <c r="B324" s="75"/>
      <c r="C324" s="73"/>
      <c r="D324" s="73"/>
      <c r="E324" s="74"/>
      <c r="F324" s="75"/>
      <c r="G324" s="129"/>
      <c r="H324" s="75"/>
      <c r="I324" s="80"/>
      <c r="J324" s="83"/>
    </row>
    <row r="325" spans="1:10" s="81" customFormat="1" x14ac:dyDescent="0.3">
      <c r="A325" s="82"/>
      <c r="B325" s="75"/>
      <c r="C325" s="73"/>
      <c r="D325" s="73"/>
      <c r="E325" s="74"/>
      <c r="F325" s="75"/>
      <c r="G325" s="129"/>
      <c r="H325" s="75"/>
      <c r="I325" s="80"/>
      <c r="J325" s="83"/>
    </row>
    <row r="326" spans="1:10" s="81" customFormat="1" x14ac:dyDescent="0.3">
      <c r="A326" s="82"/>
      <c r="B326" s="75"/>
      <c r="C326" s="73"/>
      <c r="D326" s="73"/>
      <c r="E326" s="74"/>
      <c r="F326" s="75"/>
      <c r="G326" s="129"/>
      <c r="H326" s="75"/>
      <c r="I326" s="80"/>
      <c r="J326" s="83"/>
    </row>
    <row r="327" spans="1:10" s="81" customFormat="1" x14ac:dyDescent="0.3">
      <c r="A327" s="82"/>
      <c r="B327" s="75"/>
      <c r="C327" s="73"/>
      <c r="D327" s="73"/>
      <c r="E327" s="74"/>
      <c r="F327" s="75"/>
      <c r="G327" s="129"/>
      <c r="H327" s="75"/>
      <c r="I327" s="80"/>
      <c r="J327" s="83"/>
    </row>
    <row r="328" spans="1:10" s="81" customFormat="1" x14ac:dyDescent="0.3">
      <c r="A328" s="82"/>
      <c r="B328" s="75"/>
      <c r="C328" s="73"/>
      <c r="D328" s="73"/>
      <c r="E328" s="74"/>
      <c r="F328" s="75"/>
      <c r="G328" s="129"/>
      <c r="H328" s="75"/>
      <c r="I328" s="80"/>
      <c r="J328" s="83"/>
    </row>
    <row r="329" spans="1:10" s="81" customFormat="1" x14ac:dyDescent="0.3">
      <c r="A329" s="82"/>
      <c r="B329" s="75"/>
      <c r="C329" s="73"/>
      <c r="D329" s="73"/>
      <c r="E329" s="74"/>
      <c r="F329" s="75"/>
      <c r="G329" s="129"/>
      <c r="H329" s="75"/>
      <c r="I329" s="80"/>
      <c r="J329" s="83"/>
    </row>
    <row r="330" spans="1:10" s="81" customFormat="1" x14ac:dyDescent="0.3">
      <c r="A330" s="82"/>
      <c r="B330" s="75"/>
      <c r="C330" s="73"/>
      <c r="D330" s="73"/>
      <c r="E330" s="74"/>
      <c r="F330" s="75"/>
      <c r="G330" s="129"/>
      <c r="H330" s="75"/>
      <c r="I330" s="80"/>
      <c r="J330" s="83"/>
    </row>
    <row r="331" spans="1:10" s="81" customFormat="1" x14ac:dyDescent="0.3">
      <c r="A331" s="82"/>
      <c r="B331" s="75"/>
      <c r="C331" s="73"/>
      <c r="D331" s="73"/>
      <c r="E331" s="74"/>
      <c r="F331" s="75"/>
      <c r="G331" s="129"/>
      <c r="H331" s="75"/>
      <c r="I331" s="80"/>
      <c r="J331" s="83"/>
    </row>
    <row r="332" spans="1:10" s="81" customFormat="1" x14ac:dyDescent="0.3">
      <c r="A332" s="82"/>
      <c r="B332" s="75"/>
      <c r="C332" s="73"/>
      <c r="D332" s="73"/>
      <c r="E332" s="74"/>
      <c r="F332" s="75"/>
      <c r="G332" s="129"/>
      <c r="H332" s="75"/>
      <c r="I332" s="80"/>
      <c r="J332" s="83"/>
    </row>
    <row r="333" spans="1:10" s="81" customFormat="1" x14ac:dyDescent="0.3">
      <c r="A333" s="82"/>
      <c r="B333" s="75"/>
      <c r="C333" s="73"/>
      <c r="D333" s="73"/>
      <c r="E333" s="74"/>
      <c r="F333" s="75"/>
      <c r="G333" s="129"/>
      <c r="H333" s="75"/>
      <c r="I333" s="80"/>
      <c r="J333" s="83"/>
    </row>
    <row r="334" spans="1:10" s="81" customFormat="1" x14ac:dyDescent="0.3">
      <c r="A334" s="82"/>
      <c r="B334" s="75"/>
      <c r="C334" s="73"/>
      <c r="D334" s="73"/>
      <c r="E334" s="74"/>
      <c r="F334" s="75"/>
      <c r="G334" s="75"/>
      <c r="H334" s="75"/>
      <c r="I334" s="80"/>
      <c r="J334" s="83"/>
    </row>
    <row r="335" spans="1:10" s="81" customFormat="1" x14ac:dyDescent="0.3">
      <c r="A335" s="82"/>
      <c r="B335" s="75"/>
      <c r="C335" s="73"/>
      <c r="D335" s="73"/>
      <c r="E335" s="74"/>
      <c r="F335" s="75"/>
      <c r="G335" s="75"/>
      <c r="H335" s="75"/>
      <c r="I335" s="80"/>
      <c r="J335" s="83"/>
    </row>
    <row r="336" spans="1:10" s="81" customFormat="1" x14ac:dyDescent="0.3">
      <c r="A336" s="82"/>
      <c r="B336" s="75"/>
      <c r="C336" s="73"/>
      <c r="D336" s="73"/>
      <c r="E336" s="74"/>
      <c r="F336" s="75"/>
      <c r="G336" s="75"/>
      <c r="H336" s="75"/>
      <c r="I336" s="80"/>
      <c r="J336" s="83"/>
    </row>
    <row r="337" spans="1:10" s="81" customFormat="1" x14ac:dyDescent="0.3">
      <c r="A337" s="82"/>
      <c r="B337" s="75"/>
      <c r="C337" s="73"/>
      <c r="D337" s="73"/>
      <c r="E337" s="74"/>
      <c r="F337" s="75"/>
      <c r="G337" s="75"/>
      <c r="H337" s="75"/>
      <c r="I337" s="80"/>
      <c r="J337" s="83"/>
    </row>
    <row r="338" spans="1:10" s="81" customFormat="1" x14ac:dyDescent="0.3">
      <c r="A338" s="82"/>
      <c r="B338" s="75"/>
      <c r="C338" s="73"/>
      <c r="D338" s="73"/>
      <c r="E338" s="74"/>
      <c r="F338" s="75"/>
      <c r="G338" s="75"/>
      <c r="H338" s="75"/>
      <c r="I338" s="80"/>
      <c r="J338" s="83"/>
    </row>
    <row r="339" spans="1:10" s="81" customFormat="1" x14ac:dyDescent="0.3">
      <c r="A339" s="82"/>
      <c r="B339" s="75"/>
      <c r="C339" s="73"/>
      <c r="D339" s="73"/>
      <c r="E339" s="74"/>
      <c r="F339" s="75"/>
      <c r="G339" s="75"/>
      <c r="H339" s="75"/>
      <c r="I339" s="80"/>
      <c r="J339" s="83"/>
    </row>
    <row r="340" spans="1:10" s="81" customFormat="1" x14ac:dyDescent="0.3">
      <c r="A340" s="82"/>
      <c r="B340" s="75"/>
      <c r="C340" s="73"/>
      <c r="D340" s="73"/>
      <c r="E340" s="74"/>
      <c r="F340" s="75"/>
      <c r="G340" s="75"/>
      <c r="H340" s="75"/>
      <c r="I340" s="80"/>
      <c r="J340" s="83"/>
    </row>
    <row r="341" spans="1:10" s="81" customFormat="1" x14ac:dyDescent="0.3">
      <c r="A341" s="82"/>
      <c r="B341" s="75"/>
      <c r="C341" s="73"/>
      <c r="D341" s="73"/>
      <c r="E341" s="74"/>
      <c r="F341" s="75"/>
      <c r="G341" s="75"/>
      <c r="H341" s="75"/>
      <c r="I341" s="80"/>
      <c r="J341" s="83"/>
    </row>
    <row r="342" spans="1:10" s="81" customFormat="1" x14ac:dyDescent="0.3">
      <c r="A342" s="82"/>
      <c r="B342" s="75"/>
      <c r="C342" s="73"/>
      <c r="D342" s="73"/>
      <c r="E342" s="74"/>
      <c r="F342" s="75"/>
      <c r="G342" s="75"/>
      <c r="H342" s="75"/>
      <c r="I342" s="80"/>
      <c r="J342" s="83"/>
    </row>
    <row r="343" spans="1:10" s="81" customFormat="1" x14ac:dyDescent="0.3">
      <c r="A343" s="82"/>
      <c r="B343" s="75"/>
      <c r="C343" s="73"/>
      <c r="D343" s="73"/>
      <c r="E343" s="74"/>
      <c r="F343" s="75"/>
      <c r="G343" s="75"/>
      <c r="H343" s="75"/>
      <c r="I343" s="80"/>
      <c r="J343" s="83"/>
    </row>
    <row r="344" spans="1:10" s="81" customFormat="1" x14ac:dyDescent="0.3">
      <c r="A344" s="82"/>
      <c r="B344" s="75"/>
      <c r="C344" s="73"/>
      <c r="D344" s="73"/>
      <c r="E344" s="74"/>
      <c r="F344" s="75"/>
      <c r="G344" s="75"/>
      <c r="H344" s="75"/>
      <c r="I344" s="80"/>
      <c r="J344" s="83"/>
    </row>
    <row r="345" spans="1:10" s="81" customFormat="1" x14ac:dyDescent="0.3">
      <c r="A345" s="82"/>
      <c r="B345" s="75"/>
      <c r="C345" s="73"/>
      <c r="D345" s="73"/>
      <c r="E345" s="74"/>
      <c r="F345" s="75"/>
      <c r="G345" s="75"/>
      <c r="H345" s="75"/>
      <c r="I345" s="80"/>
      <c r="J345" s="83"/>
    </row>
    <row r="346" spans="1:10" s="81" customFormat="1" x14ac:dyDescent="0.3">
      <c r="A346" s="82"/>
      <c r="B346" s="75"/>
      <c r="C346" s="73"/>
      <c r="D346" s="73"/>
      <c r="E346" s="74"/>
      <c r="F346" s="75"/>
      <c r="G346" s="75"/>
      <c r="H346" s="75"/>
      <c r="I346" s="80"/>
      <c r="J346" s="83"/>
    </row>
    <row r="347" spans="1:10" s="81" customFormat="1" x14ac:dyDescent="0.3">
      <c r="A347" s="82"/>
      <c r="B347" s="75"/>
      <c r="C347" s="73"/>
      <c r="D347" s="73"/>
      <c r="E347" s="74"/>
      <c r="F347" s="75"/>
      <c r="G347" s="75"/>
      <c r="H347" s="75"/>
      <c r="I347" s="80"/>
      <c r="J347" s="83"/>
    </row>
    <row r="348" spans="1:10" s="81" customFormat="1" x14ac:dyDescent="0.3">
      <c r="A348" s="82"/>
      <c r="B348" s="75"/>
      <c r="C348" s="73"/>
      <c r="D348" s="73"/>
      <c r="E348" s="74"/>
      <c r="F348" s="75"/>
      <c r="G348" s="75"/>
      <c r="H348" s="75"/>
      <c r="I348" s="80"/>
      <c r="J348" s="83"/>
    </row>
    <row r="349" spans="1:10" s="81" customFormat="1" x14ac:dyDescent="0.3">
      <c r="A349" s="82"/>
      <c r="B349" s="75"/>
      <c r="C349" s="73"/>
      <c r="D349" s="73"/>
      <c r="E349" s="74"/>
      <c r="F349" s="75"/>
      <c r="G349" s="75"/>
      <c r="H349" s="75"/>
      <c r="I349" s="80"/>
      <c r="J349" s="83"/>
    </row>
    <row r="350" spans="1:10" s="81" customFormat="1" x14ac:dyDescent="0.3">
      <c r="A350" s="82"/>
      <c r="B350" s="75"/>
      <c r="C350" s="73"/>
      <c r="D350" s="73"/>
      <c r="E350" s="74"/>
      <c r="F350" s="75"/>
      <c r="G350" s="75"/>
      <c r="H350" s="75"/>
      <c r="I350" s="80"/>
      <c r="J350" s="83"/>
    </row>
    <row r="351" spans="1:10" s="81" customFormat="1" x14ac:dyDescent="0.3">
      <c r="A351" s="82"/>
      <c r="B351" s="75"/>
      <c r="C351" s="73"/>
      <c r="D351" s="73"/>
      <c r="E351" s="74"/>
      <c r="F351" s="75"/>
      <c r="G351" s="75"/>
      <c r="H351" s="75"/>
      <c r="I351" s="80"/>
      <c r="J351" s="83"/>
    </row>
    <row r="352" spans="1:10" s="81" customFormat="1" x14ac:dyDescent="0.3">
      <c r="A352" s="82"/>
      <c r="B352" s="75"/>
      <c r="C352" s="73"/>
      <c r="D352" s="73"/>
      <c r="E352" s="74"/>
      <c r="F352" s="75"/>
      <c r="G352" s="75"/>
      <c r="H352" s="75"/>
      <c r="I352" s="80"/>
      <c r="J352" s="83"/>
    </row>
    <row r="353" spans="1:10" s="81" customFormat="1" x14ac:dyDescent="0.3">
      <c r="A353" s="82"/>
      <c r="B353" s="75"/>
      <c r="C353" s="73"/>
      <c r="D353" s="73"/>
      <c r="E353" s="74"/>
      <c r="F353" s="75"/>
      <c r="G353" s="75"/>
      <c r="H353" s="75"/>
      <c r="I353" s="80"/>
      <c r="J353" s="83"/>
    </row>
    <row r="354" spans="1:10" s="81" customFormat="1" x14ac:dyDescent="0.3">
      <c r="A354" s="82"/>
      <c r="B354" s="75"/>
      <c r="C354" s="73"/>
      <c r="D354" s="73"/>
      <c r="E354" s="74"/>
      <c r="F354" s="75"/>
      <c r="G354" s="75"/>
      <c r="H354" s="75"/>
      <c r="I354" s="80"/>
      <c r="J354" s="83"/>
    </row>
    <row r="355" spans="1:10" s="81" customFormat="1" x14ac:dyDescent="0.3">
      <c r="A355" s="82"/>
      <c r="B355" s="75"/>
      <c r="C355" s="73"/>
      <c r="D355" s="73"/>
      <c r="E355" s="74"/>
      <c r="F355" s="75"/>
      <c r="G355" s="75"/>
      <c r="H355" s="75"/>
      <c r="I355" s="80"/>
      <c r="J355" s="83"/>
    </row>
    <row r="356" spans="1:10" s="81" customFormat="1" x14ac:dyDescent="0.3">
      <c r="A356" s="82"/>
      <c r="B356" s="75"/>
      <c r="C356" s="73"/>
      <c r="D356" s="73"/>
      <c r="E356" s="74"/>
      <c r="F356" s="75"/>
      <c r="G356" s="75"/>
      <c r="H356" s="75"/>
      <c r="I356" s="80"/>
      <c r="J356" s="83"/>
    </row>
    <row r="357" spans="1:10" s="81" customFormat="1" x14ac:dyDescent="0.3">
      <c r="A357" s="82"/>
      <c r="B357" s="75"/>
      <c r="C357" s="73"/>
      <c r="D357" s="73"/>
      <c r="E357" s="74"/>
      <c r="F357" s="75"/>
      <c r="G357" s="75"/>
      <c r="H357" s="75"/>
      <c r="I357" s="80"/>
      <c r="J357" s="83"/>
    </row>
    <row r="358" spans="1:10" s="81" customFormat="1" x14ac:dyDescent="0.3">
      <c r="A358" s="82"/>
      <c r="B358" s="75"/>
      <c r="C358" s="73"/>
      <c r="D358" s="73"/>
      <c r="E358" s="74"/>
      <c r="F358" s="75"/>
      <c r="G358" s="75"/>
      <c r="H358" s="75"/>
      <c r="I358" s="80"/>
      <c r="J358" s="83"/>
    </row>
    <row r="359" spans="1:10" s="81" customFormat="1" x14ac:dyDescent="0.3">
      <c r="A359" s="82"/>
      <c r="B359" s="75"/>
      <c r="C359" s="73"/>
      <c r="D359" s="73"/>
      <c r="E359" s="74"/>
      <c r="F359" s="75"/>
      <c r="G359" s="75"/>
      <c r="H359" s="75"/>
      <c r="I359" s="80"/>
      <c r="J359" s="83"/>
    </row>
    <row r="360" spans="1:10" s="81" customFormat="1" x14ac:dyDescent="0.3">
      <c r="A360" s="82"/>
      <c r="B360" s="75"/>
      <c r="C360" s="73"/>
      <c r="D360" s="73"/>
      <c r="E360" s="74"/>
      <c r="F360" s="75"/>
      <c r="G360" s="129"/>
      <c r="H360" s="75"/>
      <c r="I360" s="80"/>
      <c r="J360" s="83"/>
    </row>
    <row r="361" spans="1:10" s="81" customFormat="1" x14ac:dyDescent="0.3">
      <c r="A361" s="82"/>
      <c r="B361" s="75"/>
      <c r="C361" s="73"/>
      <c r="D361" s="73"/>
      <c r="E361" s="74"/>
      <c r="F361" s="75"/>
      <c r="G361" s="129"/>
      <c r="H361" s="75"/>
      <c r="I361" s="80"/>
      <c r="J361" s="83"/>
    </row>
    <row r="362" spans="1:10" s="81" customFormat="1" x14ac:dyDescent="0.3">
      <c r="A362" s="82"/>
      <c r="B362" s="75"/>
      <c r="C362" s="73"/>
      <c r="D362" s="73"/>
      <c r="E362" s="74"/>
      <c r="F362" s="75"/>
      <c r="G362" s="129"/>
      <c r="H362" s="75"/>
      <c r="I362" s="80"/>
      <c r="J362" s="83"/>
    </row>
    <row r="363" spans="1:10" s="81" customFormat="1" x14ac:dyDescent="0.3">
      <c r="A363" s="82"/>
      <c r="B363" s="75"/>
      <c r="C363" s="73"/>
      <c r="D363" s="73"/>
      <c r="E363" s="74"/>
      <c r="F363" s="75"/>
      <c r="G363" s="129"/>
      <c r="H363" s="75"/>
      <c r="I363" s="80"/>
      <c r="J363" s="83"/>
    </row>
    <row r="364" spans="1:10" s="81" customFormat="1" x14ac:dyDescent="0.3">
      <c r="A364" s="82"/>
      <c r="B364" s="75"/>
      <c r="C364" s="73"/>
      <c r="D364" s="73"/>
      <c r="E364" s="74"/>
      <c r="F364" s="75"/>
      <c r="G364" s="129"/>
      <c r="H364" s="75"/>
      <c r="I364" s="80"/>
      <c r="J364" s="83"/>
    </row>
    <row r="365" spans="1:10" s="81" customFormat="1" x14ac:dyDescent="0.3">
      <c r="A365" s="82"/>
      <c r="B365" s="75"/>
      <c r="C365" s="73"/>
      <c r="D365" s="73"/>
      <c r="E365" s="74"/>
      <c r="F365" s="75"/>
      <c r="G365" s="129"/>
      <c r="H365" s="75"/>
      <c r="I365" s="80"/>
      <c r="J365" s="83"/>
    </row>
    <row r="366" spans="1:10" s="81" customFormat="1" x14ac:dyDescent="0.3">
      <c r="A366" s="82"/>
      <c r="B366" s="75"/>
      <c r="C366" s="73"/>
      <c r="D366" s="73"/>
      <c r="E366" s="74"/>
      <c r="F366" s="75"/>
      <c r="G366" s="129"/>
      <c r="H366" s="75"/>
      <c r="I366" s="80"/>
      <c r="J366" s="83"/>
    </row>
    <row r="367" spans="1:10" s="81" customFormat="1" x14ac:dyDescent="0.3">
      <c r="A367" s="82"/>
      <c r="B367" s="75"/>
      <c r="C367" s="73"/>
      <c r="D367" s="73"/>
      <c r="E367" s="74"/>
      <c r="F367" s="75"/>
      <c r="G367" s="129"/>
      <c r="H367" s="75"/>
      <c r="I367" s="80"/>
      <c r="J367" s="83"/>
    </row>
    <row r="368" spans="1:10" s="81" customFormat="1" x14ac:dyDescent="0.3">
      <c r="A368" s="82"/>
      <c r="B368" s="75"/>
      <c r="C368" s="73"/>
      <c r="D368" s="73"/>
      <c r="E368" s="74"/>
      <c r="F368" s="75"/>
      <c r="G368" s="129"/>
      <c r="H368" s="75"/>
      <c r="I368" s="80"/>
      <c r="J368" s="83"/>
    </row>
    <row r="369" spans="1:10" s="81" customFormat="1" x14ac:dyDescent="0.3">
      <c r="A369" s="82"/>
      <c r="B369" s="75"/>
      <c r="C369" s="73"/>
      <c r="D369" s="73"/>
      <c r="E369" s="74"/>
      <c r="F369" s="75"/>
      <c r="G369" s="129"/>
      <c r="H369" s="75"/>
      <c r="I369" s="80"/>
      <c r="J369" s="83"/>
    </row>
    <row r="370" spans="1:10" s="81" customFormat="1" x14ac:dyDescent="0.3">
      <c r="A370" s="82"/>
      <c r="B370" s="75"/>
      <c r="C370" s="73"/>
      <c r="D370" s="73"/>
      <c r="E370" s="74"/>
      <c r="F370" s="75"/>
      <c r="G370" s="129"/>
      <c r="H370" s="75"/>
      <c r="I370" s="80"/>
      <c r="J370" s="83"/>
    </row>
    <row r="371" spans="1:10" s="81" customFormat="1" x14ac:dyDescent="0.3">
      <c r="A371" s="82"/>
      <c r="B371" s="75"/>
      <c r="C371" s="73"/>
      <c r="D371" s="73"/>
      <c r="E371" s="74"/>
      <c r="F371" s="75"/>
      <c r="G371" s="129"/>
      <c r="H371" s="75"/>
      <c r="I371" s="80"/>
      <c r="J371" s="83"/>
    </row>
    <row r="372" spans="1:10" s="81" customFormat="1" x14ac:dyDescent="0.3">
      <c r="A372" s="82"/>
      <c r="B372" s="75"/>
      <c r="C372" s="73"/>
      <c r="D372" s="73"/>
      <c r="E372" s="74"/>
      <c r="F372" s="75"/>
      <c r="G372" s="129"/>
      <c r="H372" s="75"/>
      <c r="I372" s="80"/>
      <c r="J372" s="83"/>
    </row>
    <row r="373" spans="1:10" s="81" customFormat="1" x14ac:dyDescent="0.3">
      <c r="A373" s="82"/>
      <c r="B373" s="75"/>
      <c r="C373" s="73"/>
      <c r="D373" s="73"/>
      <c r="E373" s="74"/>
      <c r="F373" s="75"/>
      <c r="G373" s="129"/>
      <c r="H373" s="75"/>
      <c r="I373" s="80"/>
      <c r="J373" s="83"/>
    </row>
    <row r="374" spans="1:10" s="81" customFormat="1" x14ac:dyDescent="0.3">
      <c r="A374" s="82"/>
      <c r="B374" s="75"/>
      <c r="C374" s="73"/>
      <c r="D374" s="73"/>
      <c r="E374" s="74"/>
      <c r="F374" s="75"/>
      <c r="G374" s="129"/>
      <c r="H374" s="75"/>
      <c r="I374" s="80"/>
      <c r="J374" s="83"/>
    </row>
    <row r="375" spans="1:10" s="81" customFormat="1" x14ac:dyDescent="0.3">
      <c r="A375" s="82"/>
      <c r="B375" s="75"/>
      <c r="C375" s="73"/>
      <c r="D375" s="73"/>
      <c r="E375" s="74"/>
      <c r="F375" s="75"/>
      <c r="G375" s="129"/>
      <c r="H375" s="75"/>
      <c r="I375" s="80"/>
      <c r="J375" s="83"/>
    </row>
    <row r="376" spans="1:10" s="81" customFormat="1" x14ac:dyDescent="0.3">
      <c r="A376" s="82"/>
      <c r="B376" s="75"/>
      <c r="C376" s="73"/>
      <c r="D376" s="73"/>
      <c r="E376" s="74"/>
      <c r="F376" s="75"/>
      <c r="G376" s="129"/>
      <c r="H376" s="75"/>
      <c r="I376" s="80"/>
      <c r="J376" s="83"/>
    </row>
    <row r="377" spans="1:10" s="81" customFormat="1" x14ac:dyDescent="0.3">
      <c r="A377" s="82"/>
      <c r="B377" s="75"/>
      <c r="C377" s="73"/>
      <c r="D377" s="73"/>
      <c r="E377" s="74"/>
      <c r="F377" s="75"/>
      <c r="G377" s="129"/>
      <c r="H377" s="75"/>
      <c r="I377" s="80"/>
      <c r="J377" s="83"/>
    </row>
    <row r="378" spans="1:10" s="81" customFormat="1" x14ac:dyDescent="0.3">
      <c r="A378" s="82"/>
      <c r="B378" s="75"/>
      <c r="C378" s="73"/>
      <c r="D378" s="73"/>
      <c r="E378" s="74"/>
      <c r="F378" s="75"/>
      <c r="G378" s="129"/>
      <c r="H378" s="75"/>
      <c r="I378" s="80"/>
      <c r="J378" s="83"/>
    </row>
    <row r="379" spans="1:10" s="81" customFormat="1" x14ac:dyDescent="0.3">
      <c r="A379" s="82"/>
      <c r="B379" s="75"/>
      <c r="C379" s="73"/>
      <c r="D379" s="73"/>
      <c r="E379" s="74"/>
      <c r="F379" s="75"/>
      <c r="G379" s="129"/>
      <c r="H379" s="75"/>
      <c r="I379" s="80"/>
      <c r="J379" s="83"/>
    </row>
    <row r="380" spans="1:10" s="81" customFormat="1" x14ac:dyDescent="0.3">
      <c r="A380" s="82"/>
      <c r="B380" s="75"/>
      <c r="C380" s="73"/>
      <c r="D380" s="73"/>
      <c r="E380" s="74"/>
      <c r="F380" s="75"/>
      <c r="G380" s="129"/>
      <c r="H380" s="75"/>
      <c r="I380" s="80"/>
      <c r="J380" s="83"/>
    </row>
    <row r="381" spans="1:10" s="81" customFormat="1" x14ac:dyDescent="0.3">
      <c r="A381" s="82"/>
      <c r="B381" s="75"/>
      <c r="C381" s="73"/>
      <c r="D381" s="73"/>
      <c r="E381" s="74"/>
      <c r="F381" s="75"/>
      <c r="G381" s="129"/>
      <c r="H381" s="75"/>
      <c r="I381" s="80"/>
      <c r="J381" s="83"/>
    </row>
    <row r="382" spans="1:10" s="81" customFormat="1" x14ac:dyDescent="0.3">
      <c r="A382" s="82"/>
      <c r="B382" s="75"/>
      <c r="C382" s="73"/>
      <c r="D382" s="73"/>
      <c r="E382" s="74"/>
      <c r="F382" s="75"/>
      <c r="G382" s="129"/>
      <c r="H382" s="75"/>
      <c r="I382" s="80"/>
      <c r="J382" s="83"/>
    </row>
    <row r="383" spans="1:10" s="81" customFormat="1" x14ac:dyDescent="0.3">
      <c r="A383" s="82"/>
      <c r="B383" s="75"/>
      <c r="C383" s="73"/>
      <c r="D383" s="73"/>
      <c r="E383" s="74"/>
      <c r="F383" s="75"/>
      <c r="G383" s="129"/>
      <c r="H383" s="75"/>
      <c r="I383" s="80"/>
      <c r="J383" s="83"/>
    </row>
    <row r="384" spans="1:10" s="81" customFormat="1" x14ac:dyDescent="0.3">
      <c r="A384" s="82"/>
      <c r="B384" s="75"/>
      <c r="C384" s="73"/>
      <c r="D384" s="73"/>
      <c r="E384" s="74"/>
      <c r="F384" s="75"/>
      <c r="G384" s="75"/>
      <c r="H384" s="75"/>
      <c r="I384" s="80"/>
      <c r="J384" s="83"/>
    </row>
    <row r="385" spans="1:10" s="81" customFormat="1" x14ac:dyDescent="0.3">
      <c r="A385" s="82"/>
      <c r="B385" s="75"/>
      <c r="C385" s="73"/>
      <c r="D385" s="73"/>
      <c r="E385" s="74"/>
      <c r="F385" s="75"/>
      <c r="G385" s="75"/>
      <c r="H385" s="75"/>
      <c r="I385" s="80"/>
      <c r="J385" s="83"/>
    </row>
    <row r="386" spans="1:10" s="81" customFormat="1" x14ac:dyDescent="0.3">
      <c r="A386" s="82"/>
      <c r="B386" s="75"/>
      <c r="C386" s="73"/>
      <c r="D386" s="73"/>
      <c r="E386" s="74"/>
      <c r="F386" s="75"/>
      <c r="G386" s="75"/>
      <c r="H386" s="75"/>
      <c r="I386" s="80"/>
      <c r="J386" s="83"/>
    </row>
    <row r="387" spans="1:10" s="81" customFormat="1" x14ac:dyDescent="0.3">
      <c r="A387" s="82"/>
      <c r="B387" s="75"/>
      <c r="C387" s="73"/>
      <c r="D387" s="73"/>
      <c r="E387" s="74"/>
      <c r="F387" s="75"/>
      <c r="G387" s="75"/>
      <c r="H387" s="75"/>
      <c r="I387" s="80"/>
      <c r="J387" s="83"/>
    </row>
    <row r="388" spans="1:10" s="81" customFormat="1" x14ac:dyDescent="0.3">
      <c r="A388" s="82"/>
      <c r="B388" s="75"/>
      <c r="C388" s="73"/>
      <c r="D388" s="73"/>
      <c r="E388" s="74"/>
      <c r="F388" s="75"/>
      <c r="G388" s="75"/>
      <c r="H388" s="75"/>
      <c r="I388" s="80"/>
      <c r="J388" s="83"/>
    </row>
    <row r="389" spans="1:10" s="81" customFormat="1" x14ac:dyDescent="0.3">
      <c r="A389" s="82"/>
      <c r="B389" s="75"/>
      <c r="C389" s="73"/>
      <c r="D389" s="73"/>
      <c r="E389" s="74"/>
      <c r="F389" s="75"/>
      <c r="G389" s="75"/>
      <c r="H389" s="75"/>
      <c r="I389" s="80"/>
      <c r="J389" s="83"/>
    </row>
    <row r="390" spans="1:10" s="81" customFormat="1" x14ac:dyDescent="0.3">
      <c r="A390" s="82"/>
      <c r="B390" s="75"/>
      <c r="C390" s="73"/>
      <c r="D390" s="73"/>
      <c r="E390" s="74"/>
      <c r="F390" s="75"/>
      <c r="G390" s="75"/>
      <c r="H390" s="75"/>
      <c r="I390" s="80"/>
      <c r="J390" s="83"/>
    </row>
    <row r="391" spans="1:10" s="81" customFormat="1" x14ac:dyDescent="0.3">
      <c r="A391" s="82"/>
      <c r="B391" s="75"/>
      <c r="C391" s="73"/>
      <c r="D391" s="73"/>
      <c r="E391" s="74"/>
      <c r="F391" s="75"/>
      <c r="G391" s="75"/>
      <c r="H391" s="75"/>
      <c r="I391" s="80"/>
      <c r="J391" s="83"/>
    </row>
    <row r="392" spans="1:10" s="81" customFormat="1" x14ac:dyDescent="0.3">
      <c r="A392" s="82"/>
      <c r="B392" s="75"/>
      <c r="C392" s="73"/>
      <c r="D392" s="73"/>
      <c r="E392" s="74"/>
      <c r="F392" s="75"/>
      <c r="G392" s="75"/>
      <c r="H392" s="75"/>
      <c r="I392" s="80"/>
      <c r="J392" s="83"/>
    </row>
    <row r="393" spans="1:10" s="81" customFormat="1" x14ac:dyDescent="0.3">
      <c r="A393" s="82"/>
      <c r="B393" s="75"/>
      <c r="C393" s="73"/>
      <c r="D393" s="73"/>
      <c r="E393" s="74"/>
      <c r="F393" s="75"/>
      <c r="G393" s="75"/>
      <c r="H393" s="75"/>
      <c r="I393" s="80"/>
      <c r="J393" s="83"/>
    </row>
    <row r="394" spans="1:10" s="81" customFormat="1" x14ac:dyDescent="0.3">
      <c r="A394" s="82"/>
      <c r="B394" s="75"/>
      <c r="C394" s="73"/>
      <c r="D394" s="73"/>
      <c r="E394" s="74"/>
      <c r="F394" s="75"/>
      <c r="G394" s="75"/>
      <c r="H394" s="75"/>
      <c r="I394" s="80"/>
      <c r="J394" s="83"/>
    </row>
    <row r="395" spans="1:10" s="81" customFormat="1" x14ac:dyDescent="0.3">
      <c r="A395" s="82"/>
      <c r="B395" s="75"/>
      <c r="C395" s="73"/>
      <c r="D395" s="73"/>
      <c r="E395" s="74"/>
      <c r="F395" s="75"/>
      <c r="G395" s="75"/>
      <c r="H395" s="75"/>
      <c r="I395" s="80"/>
      <c r="J395" s="83"/>
    </row>
    <row r="396" spans="1:10" s="81" customFormat="1" x14ac:dyDescent="0.3">
      <c r="A396" s="82"/>
      <c r="B396" s="75"/>
      <c r="C396" s="73"/>
      <c r="D396" s="73"/>
      <c r="E396" s="74"/>
      <c r="F396" s="75"/>
      <c r="G396" s="75"/>
      <c r="H396" s="75"/>
      <c r="I396" s="80"/>
      <c r="J396" s="83"/>
    </row>
    <row r="397" spans="1:10" s="81" customFormat="1" x14ac:dyDescent="0.3">
      <c r="A397" s="82"/>
      <c r="B397" s="75"/>
      <c r="C397" s="73"/>
      <c r="D397" s="73"/>
      <c r="E397" s="74"/>
      <c r="F397" s="75"/>
      <c r="G397" s="75"/>
      <c r="H397" s="75"/>
      <c r="I397" s="80"/>
      <c r="J397" s="83"/>
    </row>
    <row r="398" spans="1:10" s="81" customFormat="1" x14ac:dyDescent="0.3">
      <c r="A398" s="82"/>
      <c r="B398" s="75"/>
      <c r="C398" s="73"/>
      <c r="D398" s="73"/>
      <c r="E398" s="74"/>
      <c r="F398" s="75"/>
      <c r="G398" s="75"/>
      <c r="H398" s="75"/>
      <c r="I398" s="80"/>
      <c r="J398" s="83"/>
    </row>
    <row r="399" spans="1:10" s="81" customFormat="1" x14ac:dyDescent="0.3">
      <c r="A399" s="82"/>
      <c r="B399" s="75"/>
      <c r="C399" s="73"/>
      <c r="D399" s="73"/>
      <c r="E399" s="74"/>
      <c r="F399" s="75"/>
      <c r="G399" s="75"/>
      <c r="H399" s="75"/>
      <c r="I399" s="80"/>
      <c r="J399" s="83"/>
    </row>
    <row r="400" spans="1:10" s="81" customFormat="1" x14ac:dyDescent="0.3">
      <c r="A400" s="82"/>
      <c r="B400" s="75"/>
      <c r="C400" s="73"/>
      <c r="D400" s="73"/>
      <c r="E400" s="74"/>
      <c r="F400" s="75"/>
      <c r="G400" s="75"/>
      <c r="H400" s="75"/>
      <c r="I400" s="80"/>
      <c r="J400" s="83"/>
    </row>
    <row r="401" spans="1:10" s="81" customFormat="1" x14ac:dyDescent="0.3">
      <c r="A401" s="82"/>
      <c r="B401" s="75"/>
      <c r="C401" s="73"/>
      <c r="D401" s="73"/>
      <c r="E401" s="74"/>
      <c r="F401" s="75"/>
      <c r="G401" s="75"/>
      <c r="H401" s="75"/>
      <c r="I401" s="80"/>
      <c r="J401" s="83"/>
    </row>
    <row r="402" spans="1:10" s="81" customFormat="1" x14ac:dyDescent="0.3">
      <c r="A402" s="82"/>
      <c r="B402" s="75"/>
      <c r="C402" s="73"/>
      <c r="D402" s="73"/>
      <c r="E402" s="74"/>
      <c r="F402" s="75"/>
      <c r="G402" s="75"/>
      <c r="H402" s="75"/>
      <c r="I402" s="80"/>
      <c r="J402" s="83"/>
    </row>
    <row r="403" spans="1:10" s="81" customFormat="1" x14ac:dyDescent="0.3">
      <c r="A403" s="82"/>
      <c r="B403" s="75"/>
      <c r="C403" s="73"/>
      <c r="D403" s="73"/>
      <c r="E403" s="74"/>
      <c r="F403" s="75"/>
      <c r="G403" s="75"/>
      <c r="H403" s="75"/>
      <c r="I403" s="80"/>
      <c r="J403" s="83"/>
    </row>
    <row r="404" spans="1:10" s="81" customFormat="1" x14ac:dyDescent="0.3">
      <c r="A404" s="82"/>
      <c r="B404" s="75"/>
      <c r="C404" s="73"/>
      <c r="D404" s="73"/>
      <c r="E404" s="74"/>
      <c r="F404" s="75"/>
      <c r="G404" s="75"/>
      <c r="H404" s="75"/>
      <c r="I404" s="80"/>
      <c r="J404" s="83"/>
    </row>
    <row r="405" spans="1:10" s="81" customFormat="1" x14ac:dyDescent="0.3">
      <c r="A405" s="82"/>
      <c r="B405" s="75"/>
      <c r="C405" s="73"/>
      <c r="D405" s="73"/>
      <c r="E405" s="74"/>
      <c r="F405" s="75"/>
      <c r="G405" s="75"/>
      <c r="H405" s="75"/>
      <c r="I405" s="80"/>
      <c r="J405" s="83"/>
    </row>
    <row r="406" spans="1:10" s="81" customFormat="1" x14ac:dyDescent="0.3">
      <c r="A406" s="82"/>
      <c r="B406" s="75"/>
      <c r="C406" s="73"/>
      <c r="D406" s="73"/>
      <c r="E406" s="74"/>
      <c r="F406" s="75"/>
      <c r="G406" s="75"/>
      <c r="H406" s="75"/>
      <c r="I406" s="80"/>
      <c r="J406" s="83"/>
    </row>
    <row r="407" spans="1:10" s="81" customFormat="1" x14ac:dyDescent="0.3">
      <c r="A407" s="82"/>
      <c r="B407" s="75"/>
      <c r="C407" s="73"/>
      <c r="D407" s="73"/>
      <c r="E407" s="74"/>
      <c r="F407" s="75"/>
      <c r="G407" s="75"/>
      <c r="H407" s="75"/>
      <c r="I407" s="80"/>
      <c r="J407" s="83"/>
    </row>
    <row r="408" spans="1:10" s="81" customFormat="1" x14ac:dyDescent="0.3">
      <c r="A408" s="82"/>
      <c r="B408" s="75"/>
      <c r="C408" s="73"/>
      <c r="D408" s="73"/>
      <c r="E408" s="74"/>
      <c r="F408" s="75"/>
      <c r="G408" s="75"/>
      <c r="H408" s="75"/>
      <c r="I408" s="80"/>
      <c r="J408" s="83"/>
    </row>
    <row r="409" spans="1:10" s="81" customFormat="1" x14ac:dyDescent="0.3">
      <c r="A409" s="82"/>
      <c r="B409" s="75"/>
      <c r="C409" s="73"/>
      <c r="D409" s="73"/>
      <c r="E409" s="74"/>
      <c r="F409" s="75"/>
      <c r="G409" s="75"/>
      <c r="H409" s="75"/>
      <c r="I409" s="80"/>
      <c r="J409" s="83"/>
    </row>
    <row r="410" spans="1:10" s="81" customFormat="1" x14ac:dyDescent="0.3">
      <c r="A410" s="82"/>
      <c r="B410" s="75"/>
      <c r="C410" s="73"/>
      <c r="D410" s="73"/>
      <c r="E410" s="74"/>
      <c r="F410" s="75"/>
      <c r="G410" s="75"/>
      <c r="H410" s="75"/>
      <c r="I410" s="80"/>
      <c r="J410" s="83"/>
    </row>
    <row r="411" spans="1:10" s="81" customFormat="1" x14ac:dyDescent="0.3">
      <c r="A411" s="82"/>
      <c r="B411" s="75"/>
      <c r="C411" s="73"/>
      <c r="D411" s="73"/>
      <c r="E411" s="74"/>
      <c r="F411" s="75"/>
      <c r="G411" s="129"/>
      <c r="H411" s="75"/>
      <c r="I411" s="80"/>
      <c r="J411" s="83"/>
    </row>
    <row r="412" spans="1:10" s="81" customFormat="1" x14ac:dyDescent="0.3">
      <c r="A412" s="82"/>
      <c r="B412" s="75"/>
      <c r="C412" s="73"/>
      <c r="D412" s="73"/>
      <c r="E412" s="74"/>
      <c r="F412" s="75"/>
      <c r="G412" s="75"/>
      <c r="H412" s="75"/>
      <c r="I412" s="80"/>
      <c r="J412" s="83"/>
    </row>
    <row r="413" spans="1:10" s="81" customFormat="1" x14ac:dyDescent="0.3">
      <c r="A413" s="82"/>
      <c r="B413" s="75"/>
      <c r="C413" s="73"/>
      <c r="D413" s="73"/>
      <c r="E413" s="74"/>
      <c r="F413" s="75"/>
      <c r="G413" s="75"/>
      <c r="H413" s="75"/>
      <c r="I413" s="80"/>
      <c r="J413" s="83"/>
    </row>
    <row r="414" spans="1:10" s="81" customFormat="1" x14ac:dyDescent="0.3">
      <c r="A414" s="82"/>
      <c r="B414" s="75"/>
      <c r="C414" s="73"/>
      <c r="D414" s="73"/>
      <c r="E414" s="74"/>
      <c r="F414" s="75"/>
      <c r="G414" s="75"/>
      <c r="H414" s="75"/>
      <c r="I414" s="80"/>
      <c r="J414" s="83"/>
    </row>
    <row r="415" spans="1:10" s="81" customFormat="1" x14ac:dyDescent="0.3">
      <c r="A415" s="82"/>
      <c r="B415" s="75"/>
      <c r="C415" s="73"/>
      <c r="D415" s="73"/>
      <c r="E415" s="74"/>
      <c r="F415" s="75"/>
      <c r="G415" s="75"/>
      <c r="H415" s="75"/>
      <c r="I415" s="80"/>
      <c r="J415" s="83"/>
    </row>
    <row r="416" spans="1:10" s="81" customFormat="1" x14ac:dyDescent="0.3">
      <c r="A416" s="82"/>
      <c r="B416" s="75"/>
      <c r="C416" s="73"/>
      <c r="D416" s="73"/>
      <c r="E416" s="74"/>
      <c r="F416" s="75"/>
      <c r="G416" s="75"/>
      <c r="H416" s="75"/>
      <c r="I416" s="80"/>
      <c r="J416" s="83"/>
    </row>
    <row r="417" spans="1:10" s="81" customFormat="1" x14ac:dyDescent="0.3">
      <c r="A417" s="82"/>
      <c r="B417" s="75"/>
      <c r="C417" s="73"/>
      <c r="D417" s="73"/>
      <c r="E417" s="74"/>
      <c r="F417" s="75"/>
      <c r="G417" s="75"/>
      <c r="H417" s="75"/>
      <c r="I417" s="80"/>
      <c r="J417" s="83"/>
    </row>
    <row r="418" spans="1:10" s="81" customFormat="1" x14ac:dyDescent="0.3">
      <c r="A418" s="82"/>
      <c r="B418" s="75"/>
      <c r="C418" s="73"/>
      <c r="D418" s="73"/>
      <c r="E418" s="74"/>
      <c r="F418" s="75"/>
      <c r="G418" s="75"/>
      <c r="H418" s="75"/>
      <c r="I418" s="80"/>
      <c r="J418" s="83"/>
    </row>
    <row r="419" spans="1:10" s="81" customFormat="1" x14ac:dyDescent="0.3">
      <c r="A419" s="82"/>
      <c r="B419" s="75"/>
      <c r="C419" s="73"/>
      <c r="D419" s="73"/>
      <c r="E419" s="74"/>
      <c r="F419" s="75"/>
      <c r="G419" s="129"/>
      <c r="H419" s="75"/>
      <c r="I419" s="80"/>
      <c r="J419" s="83"/>
    </row>
    <row r="420" spans="1:10" s="81" customFormat="1" x14ac:dyDescent="0.3">
      <c r="A420" s="82"/>
      <c r="B420" s="75"/>
      <c r="C420" s="73"/>
      <c r="D420" s="73"/>
      <c r="E420" s="74"/>
      <c r="F420" s="75"/>
      <c r="G420" s="129"/>
      <c r="H420" s="75"/>
      <c r="I420" s="80"/>
      <c r="J420" s="83"/>
    </row>
    <row r="421" spans="1:10" s="81" customFormat="1" x14ac:dyDescent="0.3">
      <c r="A421" s="82"/>
      <c r="B421" s="75"/>
      <c r="C421" s="73"/>
      <c r="D421" s="73"/>
      <c r="E421" s="74"/>
      <c r="F421" s="75"/>
      <c r="G421" s="129"/>
      <c r="H421" s="75"/>
      <c r="I421" s="80"/>
      <c r="J421" s="83"/>
    </row>
    <row r="422" spans="1:10" s="81" customFormat="1" x14ac:dyDescent="0.3">
      <c r="A422" s="82"/>
      <c r="B422" s="75"/>
      <c r="C422" s="73"/>
      <c r="D422" s="73"/>
      <c r="E422" s="74"/>
      <c r="F422" s="75"/>
      <c r="G422" s="129"/>
      <c r="H422" s="75"/>
      <c r="I422" s="80"/>
      <c r="J422" s="83"/>
    </row>
    <row r="423" spans="1:10" s="81" customFormat="1" x14ac:dyDescent="0.3">
      <c r="A423" s="82"/>
      <c r="B423" s="75"/>
      <c r="C423" s="73"/>
      <c r="D423" s="73"/>
      <c r="E423" s="74"/>
      <c r="F423" s="75"/>
      <c r="G423" s="129"/>
      <c r="H423" s="75"/>
      <c r="I423" s="80"/>
      <c r="J423" s="83"/>
    </row>
    <row r="424" spans="1:10" s="81" customFormat="1" x14ac:dyDescent="0.3">
      <c r="A424" s="82"/>
      <c r="B424" s="75"/>
      <c r="C424" s="73"/>
      <c r="D424" s="73"/>
      <c r="E424" s="74"/>
      <c r="F424" s="75"/>
      <c r="G424" s="129"/>
      <c r="H424" s="75"/>
      <c r="I424" s="80"/>
      <c r="J424" s="83"/>
    </row>
    <row r="425" spans="1:10" s="81" customFormat="1" x14ac:dyDescent="0.3">
      <c r="A425" s="82"/>
      <c r="B425" s="75"/>
      <c r="C425" s="73"/>
      <c r="D425" s="73"/>
      <c r="E425" s="74"/>
      <c r="F425" s="75"/>
      <c r="G425" s="129"/>
      <c r="H425" s="75"/>
      <c r="I425" s="80"/>
      <c r="J425" s="83"/>
    </row>
    <row r="426" spans="1:10" s="81" customFormat="1" x14ac:dyDescent="0.3">
      <c r="A426" s="82"/>
      <c r="B426" s="75"/>
      <c r="C426" s="73"/>
      <c r="D426" s="73"/>
      <c r="E426" s="74"/>
      <c r="F426" s="75"/>
      <c r="G426" s="129"/>
      <c r="H426" s="75"/>
      <c r="I426" s="80"/>
      <c r="J426" s="83"/>
    </row>
    <row r="427" spans="1:10" s="81" customFormat="1" x14ac:dyDescent="0.3">
      <c r="A427" s="82"/>
      <c r="B427" s="75"/>
      <c r="C427" s="73"/>
      <c r="D427" s="73"/>
      <c r="E427" s="74"/>
      <c r="F427" s="75"/>
      <c r="G427" s="129"/>
      <c r="H427" s="75"/>
      <c r="I427" s="80"/>
      <c r="J427" s="83"/>
    </row>
    <row r="428" spans="1:10" s="81" customFormat="1" x14ac:dyDescent="0.3">
      <c r="A428" s="82"/>
      <c r="B428" s="75"/>
      <c r="C428" s="73"/>
      <c r="D428" s="73"/>
      <c r="E428" s="74"/>
      <c r="F428" s="75"/>
      <c r="G428" s="129"/>
      <c r="H428" s="75"/>
      <c r="I428" s="80"/>
      <c r="J428" s="83"/>
    </row>
    <row r="429" spans="1:10" s="81" customFormat="1" x14ac:dyDescent="0.3">
      <c r="A429" s="82"/>
      <c r="B429" s="75"/>
      <c r="C429" s="73"/>
      <c r="D429" s="73"/>
      <c r="E429" s="74"/>
      <c r="F429" s="75"/>
      <c r="G429" s="129"/>
      <c r="H429" s="75"/>
      <c r="I429" s="80"/>
      <c r="J429" s="83"/>
    </row>
    <row r="430" spans="1:10" s="81" customFormat="1" x14ac:dyDescent="0.3">
      <c r="A430" s="82"/>
      <c r="B430" s="75"/>
      <c r="C430" s="73"/>
      <c r="D430" s="73"/>
      <c r="E430" s="74"/>
      <c r="F430" s="75"/>
      <c r="G430" s="129"/>
      <c r="H430" s="75"/>
      <c r="I430" s="80"/>
      <c r="J430" s="83"/>
    </row>
    <row r="431" spans="1:10" s="81" customFormat="1" x14ac:dyDescent="0.3">
      <c r="A431" s="82"/>
      <c r="B431" s="75"/>
      <c r="C431" s="73"/>
      <c r="D431" s="73"/>
      <c r="E431" s="74"/>
      <c r="F431" s="75"/>
      <c r="G431" s="129"/>
      <c r="H431" s="75"/>
      <c r="I431" s="80"/>
      <c r="J431" s="83"/>
    </row>
    <row r="432" spans="1:10" s="81" customFormat="1" x14ac:dyDescent="0.3">
      <c r="A432" s="82"/>
      <c r="B432" s="75"/>
      <c r="C432" s="73"/>
      <c r="D432" s="73"/>
      <c r="E432" s="74"/>
      <c r="F432" s="75"/>
      <c r="G432" s="129"/>
      <c r="H432" s="75"/>
      <c r="I432" s="80"/>
      <c r="J432" s="83"/>
    </row>
    <row r="433" spans="1:10" s="81" customFormat="1" x14ac:dyDescent="0.3">
      <c r="A433" s="82"/>
      <c r="B433" s="75"/>
      <c r="C433" s="73"/>
      <c r="D433" s="73"/>
      <c r="E433" s="74"/>
      <c r="F433" s="75"/>
      <c r="G433" s="129"/>
      <c r="H433" s="75"/>
      <c r="I433" s="80"/>
      <c r="J433" s="83"/>
    </row>
    <row r="434" spans="1:10" s="81" customFormat="1" x14ac:dyDescent="0.3">
      <c r="A434" s="82"/>
      <c r="B434" s="75"/>
      <c r="C434" s="73"/>
      <c r="D434" s="73"/>
      <c r="E434" s="74"/>
      <c r="F434" s="75"/>
      <c r="G434" s="129"/>
      <c r="H434" s="75"/>
      <c r="I434" s="80"/>
      <c r="J434" s="83"/>
    </row>
    <row r="435" spans="1:10" s="81" customFormat="1" x14ac:dyDescent="0.3">
      <c r="A435" s="82"/>
      <c r="B435" s="75"/>
      <c r="C435" s="73"/>
      <c r="D435" s="73"/>
      <c r="E435" s="74"/>
      <c r="F435" s="75"/>
      <c r="G435" s="129"/>
      <c r="H435" s="75"/>
      <c r="I435" s="80"/>
      <c r="J435" s="83"/>
    </row>
    <row r="436" spans="1:10" s="81" customFormat="1" x14ac:dyDescent="0.3">
      <c r="A436" s="82"/>
      <c r="B436" s="75"/>
      <c r="C436" s="73"/>
      <c r="D436" s="73"/>
      <c r="E436" s="74"/>
      <c r="F436" s="75"/>
      <c r="G436" s="129"/>
      <c r="H436" s="75"/>
      <c r="I436" s="80"/>
      <c r="J436" s="83"/>
    </row>
    <row r="437" spans="1:10" s="81" customFormat="1" x14ac:dyDescent="0.3">
      <c r="A437" s="82"/>
      <c r="B437" s="75"/>
      <c r="C437" s="73"/>
      <c r="D437" s="73"/>
      <c r="E437" s="74"/>
      <c r="F437" s="75"/>
      <c r="G437" s="129"/>
      <c r="H437" s="75"/>
      <c r="I437" s="80"/>
      <c r="J437" s="83"/>
    </row>
    <row r="438" spans="1:10" s="81" customFormat="1" x14ac:dyDescent="0.3">
      <c r="A438" s="82"/>
      <c r="B438" s="75"/>
      <c r="C438" s="73"/>
      <c r="D438" s="73"/>
      <c r="E438" s="74"/>
      <c r="F438" s="75"/>
      <c r="G438" s="129"/>
      <c r="H438" s="75"/>
      <c r="I438" s="80"/>
      <c r="J438" s="83"/>
    </row>
    <row r="439" spans="1:10" s="81" customFormat="1" x14ac:dyDescent="0.3">
      <c r="A439" s="82"/>
      <c r="B439" s="75"/>
      <c r="C439" s="73"/>
      <c r="D439" s="73"/>
      <c r="E439" s="74"/>
      <c r="F439" s="75"/>
      <c r="G439" s="129"/>
      <c r="H439" s="75"/>
      <c r="I439" s="80"/>
      <c r="J439" s="83"/>
    </row>
    <row r="440" spans="1:10" s="81" customFormat="1" x14ac:dyDescent="0.3">
      <c r="A440" s="82"/>
      <c r="B440" s="75"/>
      <c r="C440" s="73"/>
      <c r="D440" s="73"/>
      <c r="E440" s="74"/>
      <c r="F440" s="75"/>
      <c r="G440" s="129"/>
      <c r="H440" s="75"/>
      <c r="I440" s="80"/>
      <c r="J440" s="83"/>
    </row>
    <row r="441" spans="1:10" s="81" customFormat="1" x14ac:dyDescent="0.3">
      <c r="A441" s="82"/>
      <c r="B441" s="75"/>
      <c r="C441" s="73"/>
      <c r="D441" s="73"/>
      <c r="E441" s="74"/>
      <c r="F441" s="75"/>
      <c r="G441" s="129"/>
      <c r="H441" s="75"/>
      <c r="I441" s="80"/>
      <c r="J441" s="83"/>
    </row>
    <row r="442" spans="1:10" s="81" customFormat="1" x14ac:dyDescent="0.3">
      <c r="A442" s="82"/>
      <c r="B442" s="75"/>
      <c r="C442" s="75"/>
      <c r="D442" s="73"/>
      <c r="E442" s="74"/>
      <c r="F442" s="75"/>
      <c r="G442" s="75"/>
      <c r="H442" s="75"/>
      <c r="I442" s="80"/>
    </row>
    <row r="443" spans="1:10" s="81" customFormat="1" x14ac:dyDescent="0.3">
      <c r="A443" s="82"/>
      <c r="B443" s="75"/>
      <c r="C443" s="75"/>
      <c r="D443" s="73"/>
      <c r="E443" s="74"/>
      <c r="F443" s="75"/>
      <c r="G443" s="75"/>
      <c r="H443" s="75"/>
      <c r="I443" s="80"/>
    </row>
    <row r="444" spans="1:10" x14ac:dyDescent="0.25">
      <c r="A444" s="300" t="s">
        <v>167</v>
      </c>
      <c r="B444" s="301"/>
      <c r="C444" s="301"/>
      <c r="D444" s="301"/>
      <c r="E444" s="301"/>
      <c r="F444" s="302"/>
      <c r="G444" s="84"/>
      <c r="H444" s="84"/>
      <c r="I444" s="85">
        <f>SUM(I11:I443)</f>
        <v>0</v>
      </c>
    </row>
    <row r="445" spans="1:10" ht="13.5" customHeight="1" x14ac:dyDescent="0.25">
      <c r="A445" s="12"/>
      <c r="B445" s="12"/>
      <c r="C445" s="12"/>
      <c r="D445" s="12"/>
      <c r="E445" s="66"/>
      <c r="F445" s="12"/>
      <c r="G445" s="12"/>
      <c r="H445" s="12"/>
      <c r="I445" s="69" t="s">
        <v>29</v>
      </c>
    </row>
    <row r="446" spans="1:10" ht="13.5" customHeight="1" x14ac:dyDescent="0.25">
      <c r="A446" s="12" t="s">
        <v>30</v>
      </c>
      <c r="B446" s="12"/>
      <c r="C446" s="12"/>
      <c r="D446" s="12"/>
      <c r="E446" s="66"/>
      <c r="F446" s="12"/>
      <c r="G446" s="12"/>
      <c r="H446" s="12"/>
      <c r="I446" s="69">
        <v>0</v>
      </c>
    </row>
    <row r="447" spans="1:10" ht="13.5" customHeight="1" x14ac:dyDescent="0.25">
      <c r="A447" s="12" t="s">
        <v>31</v>
      </c>
      <c r="B447" s="12"/>
      <c r="C447" s="12"/>
      <c r="D447" s="12"/>
      <c r="E447" s="66"/>
      <c r="F447" s="12"/>
      <c r="G447" s="12"/>
      <c r="H447" s="12"/>
      <c r="I447" s="69">
        <v>0</v>
      </c>
    </row>
    <row r="448" spans="1:10" ht="13.5" customHeight="1" x14ac:dyDescent="0.25">
      <c r="A448" s="12" t="s">
        <v>32</v>
      </c>
      <c r="B448" s="12"/>
      <c r="C448" s="12"/>
      <c r="D448" s="12"/>
      <c r="E448" s="66"/>
      <c r="F448" s="12"/>
      <c r="G448" s="12"/>
      <c r="H448" s="12"/>
      <c r="I448" s="69">
        <v>0</v>
      </c>
    </row>
    <row r="449" spans="1:12" ht="13.5" customHeight="1" x14ac:dyDescent="0.25">
      <c r="A449" s="12" t="s">
        <v>33</v>
      </c>
      <c r="B449" s="12"/>
      <c r="C449" s="12"/>
      <c r="D449" s="12"/>
      <c r="E449" s="66"/>
      <c r="F449" s="12"/>
      <c r="G449" s="12"/>
      <c r="H449" s="12"/>
      <c r="I449" s="69">
        <f>I2+I3+I4+I5-I8-I446-I448</f>
        <v>0</v>
      </c>
    </row>
    <row r="450" spans="1:12" x14ac:dyDescent="0.25">
      <c r="A450" s="86" t="s">
        <v>168</v>
      </c>
      <c r="B450" s="12"/>
      <c r="C450" s="12"/>
      <c r="D450" s="12"/>
      <c r="E450" s="66"/>
      <c r="F450" s="12"/>
      <c r="G450" s="12"/>
      <c r="H450" s="12"/>
      <c r="I450" s="87">
        <v>0</v>
      </c>
    </row>
    <row r="451" spans="1:12" x14ac:dyDescent="0.25">
      <c r="A451" s="12"/>
      <c r="B451" s="12"/>
      <c r="C451" s="12"/>
      <c r="D451" s="12"/>
      <c r="E451" s="66"/>
      <c r="F451" s="12"/>
      <c r="G451" s="12"/>
      <c r="H451" s="12"/>
      <c r="I451" s="69"/>
    </row>
    <row r="452" spans="1:12" x14ac:dyDescent="0.25">
      <c r="A452" s="303"/>
      <c r="B452" s="303"/>
      <c r="C452" s="303"/>
      <c r="D452" s="12"/>
      <c r="E452" s="303"/>
      <c r="F452" s="303"/>
      <c r="G452" s="88"/>
      <c r="H452" s="88"/>
      <c r="I452" s="69"/>
    </row>
    <row r="453" spans="1:12" x14ac:dyDescent="0.25">
      <c r="A453" s="65" t="s">
        <v>5</v>
      </c>
      <c r="B453" s="89"/>
      <c r="C453" s="121"/>
      <c r="D453" s="12"/>
      <c r="E453" s="12"/>
      <c r="F453" s="12"/>
      <c r="G453" s="12"/>
      <c r="H453" s="12"/>
      <c r="I453" s="69"/>
      <c r="J453" s="90"/>
    </row>
    <row r="454" spans="1:12" x14ac:dyDescent="0.25">
      <c r="A454" s="22"/>
      <c r="B454" s="12"/>
      <c r="C454" s="12"/>
      <c r="D454" s="37"/>
      <c r="E454" s="304"/>
      <c r="F454" s="304"/>
      <c r="G454" s="91"/>
      <c r="H454" s="91"/>
      <c r="I454" s="67"/>
    </row>
    <row r="455" spans="1:12" x14ac:dyDescent="0.25">
      <c r="A455" s="65" t="s">
        <v>6</v>
      </c>
      <c r="B455" s="89"/>
      <c r="C455" s="121"/>
      <c r="D455" s="12"/>
      <c r="E455" s="66"/>
      <c r="F455" s="12"/>
      <c r="G455" s="12"/>
      <c r="H455" s="12"/>
      <c r="I455" s="67"/>
    </row>
    <row r="456" spans="1:12" x14ac:dyDescent="0.25">
      <c r="A456" s="49" t="s">
        <v>106</v>
      </c>
      <c r="B456" s="12"/>
      <c r="C456" s="12"/>
      <c r="D456" s="12"/>
      <c r="E456" s="66"/>
      <c r="F456" s="12"/>
      <c r="G456" s="12"/>
      <c r="H456" s="12"/>
      <c r="I456" s="67"/>
    </row>
    <row r="457" spans="1:12" x14ac:dyDescent="0.25">
      <c r="A457" s="22"/>
      <c r="B457" s="12"/>
      <c r="C457" s="12"/>
      <c r="D457" s="12"/>
      <c r="E457" s="66"/>
      <c r="F457" s="12"/>
      <c r="G457" s="12"/>
      <c r="H457" s="12"/>
      <c r="I457" s="67"/>
    </row>
    <row r="458" spans="1:12" x14ac:dyDescent="0.25">
      <c r="A458" s="25"/>
    </row>
    <row r="459" spans="1:12" x14ac:dyDescent="0.25">
      <c r="A459" s="94"/>
    </row>
    <row r="461" spans="1:12" ht="14.4" x14ac:dyDescent="0.3">
      <c r="A461" s="120" t="s">
        <v>75</v>
      </c>
      <c r="B461" s="96"/>
      <c r="C461" s="96"/>
      <c r="D461" s="126"/>
      <c r="E461"/>
      <c r="F461"/>
      <c r="G461"/>
      <c r="H461"/>
      <c r="I461"/>
      <c r="J461"/>
      <c r="K461"/>
    </row>
    <row r="462" spans="1:12" ht="14.4" x14ac:dyDescent="0.3">
      <c r="A462" s="120" t="s">
        <v>89</v>
      </c>
      <c r="B462" s="120" t="s">
        <v>88</v>
      </c>
      <c r="C462" s="120" t="s">
        <v>66</v>
      </c>
      <c r="D462" s="126" t="s">
        <v>70</v>
      </c>
      <c r="E462"/>
      <c r="F462"/>
      <c r="G462"/>
      <c r="H462"/>
      <c r="I462"/>
      <c r="J462"/>
      <c r="K462"/>
      <c r="L462" s="97"/>
    </row>
    <row r="463" spans="1:12" ht="14.4" x14ac:dyDescent="0.3">
      <c r="A463" s="95" t="s">
        <v>34</v>
      </c>
      <c r="B463" s="95" t="s">
        <v>34</v>
      </c>
      <c r="C463" s="95" t="s">
        <v>34</v>
      </c>
      <c r="D463" s="130"/>
      <c r="E463"/>
      <c r="F463"/>
      <c r="G463"/>
      <c r="H463"/>
      <c r="I463"/>
      <c r="J463"/>
      <c r="K463"/>
    </row>
    <row r="464" spans="1:12" ht="14.4" x14ac:dyDescent="0.3">
      <c r="A464" s="98" t="s">
        <v>35</v>
      </c>
      <c r="B464" s="99"/>
      <c r="C464" s="99"/>
      <c r="D464" s="131"/>
      <c r="E464"/>
      <c r="F464"/>
      <c r="G464"/>
      <c r="H464"/>
      <c r="I464"/>
      <c r="J464"/>
      <c r="K464"/>
    </row>
    <row r="465" spans="1:11" ht="14.4" x14ac:dyDescent="0.3">
      <c r="A465"/>
      <c r="B465"/>
      <c r="C465"/>
      <c r="D465"/>
      <c r="E465"/>
      <c r="F465"/>
      <c r="G465"/>
      <c r="H465"/>
      <c r="I465"/>
      <c r="J465"/>
      <c r="K465"/>
    </row>
    <row r="466" spans="1:11" ht="14.4" x14ac:dyDescent="0.3">
      <c r="A466"/>
      <c r="B466"/>
      <c r="C466"/>
      <c r="D466"/>
      <c r="E466"/>
      <c r="F466"/>
      <c r="G466"/>
      <c r="H466"/>
      <c r="I466"/>
      <c r="J466"/>
      <c r="K466"/>
    </row>
    <row r="467" spans="1:11" ht="14.4" x14ac:dyDescent="0.3">
      <c r="A467"/>
      <c r="B467"/>
      <c r="C467"/>
      <c r="D467"/>
      <c r="E467"/>
      <c r="F467"/>
      <c r="G467"/>
      <c r="H467"/>
      <c r="I467"/>
      <c r="J467"/>
      <c r="K467"/>
    </row>
    <row r="468" spans="1:11" ht="14.4" x14ac:dyDescent="0.3">
      <c r="A468"/>
      <c r="B468"/>
      <c r="C468"/>
      <c r="D468"/>
      <c r="E468"/>
      <c r="F468"/>
      <c r="G468"/>
      <c r="H468"/>
      <c r="I468"/>
      <c r="J468"/>
      <c r="K468"/>
    </row>
    <row r="469" spans="1:11" ht="14.4" x14ac:dyDescent="0.3">
      <c r="A469"/>
      <c r="B469"/>
      <c r="C469"/>
      <c r="D469"/>
      <c r="E469"/>
      <c r="F469"/>
      <c r="G469"/>
      <c r="H469"/>
      <c r="I469"/>
      <c r="J469"/>
      <c r="K469"/>
    </row>
    <row r="470" spans="1:11" ht="14.4" x14ac:dyDescent="0.3">
      <c r="A470"/>
      <c r="B470"/>
      <c r="C470"/>
      <c r="D470"/>
      <c r="E470"/>
      <c r="F470"/>
      <c r="G470"/>
      <c r="H470"/>
      <c r="I470"/>
      <c r="J470"/>
      <c r="K470"/>
    </row>
    <row r="471" spans="1:11" ht="14.4" x14ac:dyDescent="0.3">
      <c r="A471"/>
      <c r="B471"/>
      <c r="C471"/>
      <c r="D471"/>
      <c r="E471"/>
      <c r="F471"/>
      <c r="G471"/>
      <c r="H471"/>
      <c r="I471"/>
      <c r="J471"/>
      <c r="K471"/>
    </row>
    <row r="472" spans="1:11" ht="14.4" x14ac:dyDescent="0.3">
      <c r="A472"/>
      <c r="B472"/>
      <c r="C472"/>
      <c r="D472"/>
      <c r="E472"/>
      <c r="F472"/>
      <c r="G472"/>
      <c r="H472"/>
      <c r="I472"/>
      <c r="J472"/>
      <c r="K472"/>
    </row>
    <row r="473" spans="1:11" ht="14.4" x14ac:dyDescent="0.3">
      <c r="A473"/>
      <c r="B473"/>
      <c r="C473"/>
      <c r="D473"/>
      <c r="E473"/>
      <c r="F473"/>
      <c r="G473"/>
      <c r="H473"/>
      <c r="I473"/>
      <c r="J473"/>
      <c r="K473"/>
    </row>
    <row r="474" spans="1:11" ht="14.4" x14ac:dyDescent="0.3">
      <c r="A474"/>
      <c r="B474"/>
      <c r="C474"/>
      <c r="D474"/>
      <c r="E474"/>
      <c r="F474"/>
      <c r="G474"/>
      <c r="H474"/>
      <c r="I474"/>
      <c r="J474"/>
      <c r="K474"/>
    </row>
    <row r="475" spans="1:11" ht="14.4" x14ac:dyDescent="0.3">
      <c r="A475"/>
      <c r="B475"/>
      <c r="C475"/>
      <c r="D475"/>
      <c r="E475"/>
      <c r="F475"/>
      <c r="G475"/>
      <c r="H475"/>
      <c r="I475"/>
      <c r="J475"/>
      <c r="K475"/>
    </row>
    <row r="476" spans="1:11" ht="14.4" x14ac:dyDescent="0.3">
      <c r="A476"/>
      <c r="B476"/>
      <c r="C476"/>
      <c r="D476"/>
      <c r="E476"/>
      <c r="F476"/>
      <c r="G476"/>
      <c r="H476"/>
      <c r="I476"/>
      <c r="J476"/>
      <c r="K476"/>
    </row>
    <row r="477" spans="1:11" ht="14.4" x14ac:dyDescent="0.3">
      <c r="A477"/>
      <c r="B477"/>
      <c r="C477"/>
      <c r="D477"/>
      <c r="E477"/>
      <c r="F477"/>
      <c r="G477"/>
      <c r="H477"/>
      <c r="I477"/>
      <c r="J477"/>
      <c r="K477"/>
    </row>
    <row r="478" spans="1:11" ht="14.4" x14ac:dyDescent="0.3">
      <c r="A478"/>
      <c r="B478"/>
      <c r="C478"/>
      <c r="D478"/>
      <c r="E478"/>
      <c r="F478"/>
      <c r="G478"/>
      <c r="H478"/>
      <c r="I478"/>
      <c r="J478"/>
      <c r="K478"/>
    </row>
    <row r="479" spans="1:11" ht="14.4" x14ac:dyDescent="0.3">
      <c r="A479"/>
      <c r="B479"/>
      <c r="C479"/>
      <c r="D479"/>
      <c r="E479"/>
      <c r="F479"/>
      <c r="G479"/>
      <c r="H479"/>
      <c r="I479"/>
      <c r="J479"/>
      <c r="K479"/>
    </row>
    <row r="480" spans="1:11" ht="14.4" x14ac:dyDescent="0.3">
      <c r="A480"/>
      <c r="B480"/>
      <c r="C480"/>
      <c r="D480"/>
      <c r="E480"/>
      <c r="F480"/>
      <c r="G480"/>
      <c r="H480"/>
      <c r="I480"/>
      <c r="J480"/>
      <c r="K480"/>
    </row>
    <row r="481" spans="1:11" ht="14.4" x14ac:dyDescent="0.3">
      <c r="A481"/>
      <c r="B481"/>
      <c r="C481"/>
      <c r="D481"/>
      <c r="E481"/>
      <c r="F481"/>
      <c r="G481"/>
      <c r="H481"/>
      <c r="I481"/>
      <c r="J481"/>
      <c r="K481"/>
    </row>
    <row r="482" spans="1:11" ht="14.4" x14ac:dyDescent="0.3">
      <c r="A482"/>
      <c r="B482"/>
      <c r="C482"/>
      <c r="D482"/>
      <c r="E482"/>
      <c r="F482"/>
      <c r="G482"/>
      <c r="H482"/>
      <c r="I482"/>
      <c r="J482"/>
      <c r="K482"/>
    </row>
    <row r="483" spans="1:11" ht="14.4" x14ac:dyDescent="0.3">
      <c r="A483"/>
      <c r="B483"/>
      <c r="C483"/>
      <c r="D483"/>
      <c r="E483"/>
      <c r="F483"/>
      <c r="G483"/>
      <c r="H483"/>
      <c r="I483"/>
      <c r="J483"/>
      <c r="K483"/>
    </row>
    <row r="484" spans="1:11" ht="14.4" x14ac:dyDescent="0.3">
      <c r="A484"/>
      <c r="B484"/>
      <c r="C484"/>
      <c r="D484"/>
      <c r="E484"/>
      <c r="F484"/>
      <c r="G484"/>
      <c r="H484"/>
      <c r="I484"/>
      <c r="J484"/>
      <c r="K484"/>
    </row>
    <row r="485" spans="1:11" ht="14.4" x14ac:dyDescent="0.3">
      <c r="A485"/>
      <c r="B485"/>
      <c r="C485"/>
      <c r="D485"/>
      <c r="E485"/>
      <c r="F485"/>
      <c r="G485"/>
      <c r="H485"/>
      <c r="I485"/>
      <c r="J485"/>
      <c r="K485"/>
    </row>
    <row r="486" spans="1:11" ht="14.4" x14ac:dyDescent="0.3">
      <c r="A486"/>
      <c r="B486"/>
      <c r="C486"/>
      <c r="D486"/>
      <c r="E486"/>
      <c r="F486"/>
      <c r="G486"/>
      <c r="H486"/>
      <c r="I486"/>
      <c r="J486"/>
      <c r="K486"/>
    </row>
    <row r="487" spans="1:11" ht="14.4" x14ac:dyDescent="0.3">
      <c r="A487"/>
      <c r="B487"/>
      <c r="C487"/>
      <c r="D487"/>
      <c r="E487"/>
      <c r="F487"/>
      <c r="G487"/>
      <c r="H487"/>
      <c r="I487"/>
      <c r="J487"/>
      <c r="K487"/>
    </row>
    <row r="488" spans="1:11" ht="14.4" x14ac:dyDescent="0.3">
      <c r="A488"/>
      <c r="B488"/>
      <c r="C488"/>
      <c r="D488"/>
      <c r="E488"/>
      <c r="F488"/>
      <c r="G488"/>
      <c r="H488"/>
      <c r="I488"/>
      <c r="J488"/>
      <c r="K488"/>
    </row>
    <row r="489" spans="1:11" ht="14.4" x14ac:dyDescent="0.3">
      <c r="A489"/>
      <c r="B489"/>
      <c r="C489"/>
      <c r="D489"/>
      <c r="E489"/>
      <c r="F489"/>
      <c r="G489"/>
      <c r="H489"/>
      <c r="I489"/>
      <c r="J489"/>
      <c r="K489"/>
    </row>
    <row r="490" spans="1:11" ht="14.4" x14ac:dyDescent="0.3">
      <c r="A490"/>
      <c r="B490"/>
      <c r="C490"/>
      <c r="D490"/>
      <c r="E490"/>
      <c r="F490"/>
      <c r="G490"/>
      <c r="H490"/>
      <c r="I490"/>
      <c r="J490"/>
      <c r="K490"/>
    </row>
    <row r="491" spans="1:11" ht="14.4" x14ac:dyDescent="0.3">
      <c r="A491"/>
      <c r="B491"/>
      <c r="C491"/>
      <c r="D491"/>
      <c r="E491"/>
      <c r="F491"/>
      <c r="G491"/>
      <c r="H491"/>
      <c r="I491"/>
      <c r="J491"/>
      <c r="K491"/>
    </row>
    <row r="492" spans="1:11" ht="14.4" x14ac:dyDescent="0.3">
      <c r="A492"/>
      <c r="B492"/>
      <c r="C492"/>
      <c r="D492"/>
      <c r="E492"/>
      <c r="F492"/>
      <c r="G492"/>
      <c r="H492"/>
      <c r="I492"/>
      <c r="J492"/>
      <c r="K492"/>
    </row>
    <row r="493" spans="1:11" ht="14.4" x14ac:dyDescent="0.3">
      <c r="A493"/>
      <c r="B493"/>
      <c r="C493"/>
      <c r="D493"/>
      <c r="E493"/>
      <c r="F493"/>
      <c r="G493"/>
      <c r="H493"/>
      <c r="I493"/>
      <c r="J493"/>
      <c r="K493"/>
    </row>
    <row r="494" spans="1:11" ht="14.4" x14ac:dyDescent="0.3">
      <c r="A494"/>
      <c r="B494"/>
      <c r="C494"/>
      <c r="D494"/>
      <c r="E494"/>
      <c r="F494"/>
      <c r="G494"/>
      <c r="H494"/>
      <c r="I494"/>
      <c r="J494"/>
      <c r="K494"/>
    </row>
    <row r="495" spans="1:11" ht="14.4" x14ac:dyDescent="0.3">
      <c r="A495"/>
      <c r="B495"/>
      <c r="C495"/>
      <c r="D495"/>
      <c r="E495"/>
      <c r="F495"/>
      <c r="G495"/>
      <c r="H495"/>
      <c r="I495"/>
      <c r="J495"/>
      <c r="K495"/>
    </row>
    <row r="496" spans="1:11" ht="14.4" x14ac:dyDescent="0.3">
      <c r="A496"/>
      <c r="B496"/>
      <c r="C496"/>
      <c r="D496"/>
      <c r="E496"/>
      <c r="F496"/>
      <c r="G496"/>
      <c r="H496"/>
      <c r="I496"/>
      <c r="J496"/>
      <c r="K496"/>
    </row>
    <row r="497" spans="1:11" ht="14.4" x14ac:dyDescent="0.3">
      <c r="A497"/>
      <c r="B497"/>
      <c r="C497"/>
      <c r="D497"/>
      <c r="E497"/>
      <c r="F497"/>
      <c r="G497"/>
      <c r="H497"/>
      <c r="I497"/>
      <c r="J497"/>
      <c r="K497"/>
    </row>
    <row r="498" spans="1:11" ht="14.4" x14ac:dyDescent="0.3">
      <c r="A498"/>
      <c r="B498"/>
      <c r="C498"/>
      <c r="D498"/>
      <c r="E498"/>
      <c r="F498"/>
      <c r="G498"/>
      <c r="H498"/>
      <c r="I498"/>
      <c r="J498"/>
      <c r="K498"/>
    </row>
    <row r="499" spans="1:11" ht="14.4" x14ac:dyDescent="0.3">
      <c r="A499"/>
      <c r="B499"/>
      <c r="C499"/>
      <c r="D499"/>
      <c r="E499"/>
      <c r="F499"/>
      <c r="G499"/>
      <c r="H499"/>
      <c r="I499"/>
      <c r="J499"/>
      <c r="K499"/>
    </row>
    <row r="500" spans="1:11" ht="14.4" x14ac:dyDescent="0.3">
      <c r="A500"/>
      <c r="B500"/>
      <c r="C500"/>
      <c r="D500"/>
      <c r="E500"/>
      <c r="F500"/>
      <c r="G500"/>
      <c r="H500"/>
      <c r="I500"/>
      <c r="J500"/>
      <c r="K500"/>
    </row>
    <row r="501" spans="1:11" ht="14.4" x14ac:dyDescent="0.3">
      <c r="A501"/>
      <c r="B501"/>
      <c r="C501"/>
      <c r="D501"/>
      <c r="E501"/>
      <c r="F501"/>
      <c r="G501"/>
      <c r="H501"/>
      <c r="I501"/>
      <c r="J501"/>
      <c r="K501"/>
    </row>
    <row r="502" spans="1:11" ht="14.4" x14ac:dyDescent="0.3">
      <c r="A502"/>
      <c r="B502"/>
      <c r="C502"/>
      <c r="D502"/>
      <c r="E502"/>
      <c r="F502"/>
      <c r="G502"/>
      <c r="H502"/>
      <c r="I502"/>
      <c r="J502"/>
      <c r="K502"/>
    </row>
    <row r="503" spans="1:11" ht="14.4" x14ac:dyDescent="0.3">
      <c r="A503"/>
      <c r="B503"/>
      <c r="C503"/>
      <c r="D503"/>
      <c r="E503"/>
      <c r="F503"/>
      <c r="G503"/>
      <c r="H503"/>
      <c r="I503"/>
      <c r="J503"/>
      <c r="K503"/>
    </row>
    <row r="504" spans="1:11" ht="14.4" x14ac:dyDescent="0.3">
      <c r="A504"/>
      <c r="B504"/>
      <c r="C504"/>
      <c r="D504"/>
      <c r="E504"/>
      <c r="F504"/>
      <c r="G504"/>
      <c r="H504"/>
      <c r="I504"/>
      <c r="J504"/>
      <c r="K504"/>
    </row>
    <row r="505" spans="1:11" ht="14.4" x14ac:dyDescent="0.3">
      <c r="A505"/>
      <c r="B505"/>
      <c r="C505"/>
      <c r="D505"/>
      <c r="E505"/>
      <c r="F505"/>
      <c r="G505"/>
      <c r="H505"/>
      <c r="I505"/>
      <c r="J505"/>
      <c r="K505"/>
    </row>
    <row r="506" spans="1:11" ht="14.4" x14ac:dyDescent="0.3">
      <c r="A506"/>
      <c r="B506"/>
      <c r="C506"/>
      <c r="D506"/>
      <c r="E506"/>
      <c r="F506"/>
      <c r="G506"/>
      <c r="H506"/>
      <c r="I506"/>
      <c r="J506"/>
      <c r="K506"/>
    </row>
    <row r="507" spans="1:11" ht="14.4" x14ac:dyDescent="0.3">
      <c r="A507"/>
      <c r="B507"/>
      <c r="C507"/>
      <c r="D507"/>
      <c r="E507"/>
      <c r="F507"/>
      <c r="G507"/>
      <c r="H507"/>
      <c r="I507"/>
      <c r="J507"/>
      <c r="K507"/>
    </row>
    <row r="508" spans="1:11" ht="14.4" x14ac:dyDescent="0.3">
      <c r="A508"/>
      <c r="B508"/>
      <c r="C508"/>
      <c r="D508"/>
      <c r="E508"/>
      <c r="F508"/>
      <c r="G508"/>
      <c r="H508"/>
      <c r="I508"/>
      <c r="J508"/>
      <c r="K508"/>
    </row>
    <row r="509" spans="1:11" ht="14.4" x14ac:dyDescent="0.3">
      <c r="A509"/>
      <c r="B509"/>
      <c r="C509"/>
      <c r="D509"/>
      <c r="E509"/>
      <c r="F509"/>
      <c r="G509"/>
      <c r="H509"/>
      <c r="I509"/>
      <c r="J509"/>
      <c r="K509"/>
    </row>
    <row r="510" spans="1:11" ht="14.4" x14ac:dyDescent="0.3">
      <c r="A510"/>
      <c r="B510"/>
      <c r="C510"/>
      <c r="D510"/>
      <c r="E510"/>
      <c r="F510"/>
      <c r="G510"/>
      <c r="H510"/>
      <c r="I510"/>
      <c r="J510"/>
      <c r="K510"/>
    </row>
    <row r="511" spans="1:11" ht="14.4" x14ac:dyDescent="0.3">
      <c r="A511"/>
      <c r="B511"/>
      <c r="C511"/>
      <c r="D511"/>
      <c r="E511"/>
      <c r="F511"/>
      <c r="G511"/>
      <c r="H511"/>
      <c r="I511"/>
      <c r="J511"/>
      <c r="K511"/>
    </row>
    <row r="512" spans="1:11" ht="14.4" x14ac:dyDescent="0.3">
      <c r="A512"/>
      <c r="B512"/>
      <c r="C512"/>
      <c r="D512"/>
      <c r="E512"/>
      <c r="F512"/>
      <c r="G512"/>
      <c r="H512"/>
      <c r="I512"/>
      <c r="J512"/>
      <c r="K512"/>
    </row>
    <row r="513" spans="1:11" ht="14.4" x14ac:dyDescent="0.3">
      <c r="A513"/>
      <c r="B513"/>
      <c r="C513"/>
      <c r="D513"/>
      <c r="E513"/>
      <c r="F513"/>
      <c r="G513"/>
      <c r="H513"/>
      <c r="I513"/>
      <c r="J513"/>
      <c r="K513"/>
    </row>
    <row r="514" spans="1:11" ht="14.4" x14ac:dyDescent="0.3">
      <c r="A514"/>
      <c r="B514"/>
      <c r="C514"/>
      <c r="D514"/>
      <c r="E514"/>
      <c r="F514"/>
      <c r="G514"/>
      <c r="H514"/>
      <c r="I514"/>
      <c r="J514"/>
      <c r="K514"/>
    </row>
    <row r="515" spans="1:11" ht="14.4" x14ac:dyDescent="0.3">
      <c r="A515"/>
      <c r="B515"/>
      <c r="C515"/>
      <c r="D515"/>
      <c r="E515"/>
      <c r="F515"/>
      <c r="G515"/>
      <c r="H515"/>
      <c r="I515"/>
      <c r="J515"/>
      <c r="K515"/>
    </row>
    <row r="516" spans="1:11" ht="14.4" x14ac:dyDescent="0.3">
      <c r="A516"/>
      <c r="B516"/>
      <c r="C516"/>
      <c r="D516"/>
      <c r="E516"/>
      <c r="F516"/>
      <c r="G516"/>
      <c r="H516"/>
      <c r="I516"/>
      <c r="J516"/>
      <c r="K516"/>
    </row>
    <row r="517" spans="1:11" ht="14.4" x14ac:dyDescent="0.3">
      <c r="A517"/>
      <c r="B517"/>
      <c r="C517"/>
      <c r="D517"/>
      <c r="E517"/>
      <c r="F517"/>
      <c r="G517"/>
      <c r="H517"/>
      <c r="I517"/>
      <c r="J517"/>
      <c r="K517"/>
    </row>
    <row r="518" spans="1:11" ht="14.4" x14ac:dyDescent="0.3">
      <c r="A518"/>
      <c r="B518"/>
      <c r="C518"/>
      <c r="D518"/>
      <c r="E518"/>
      <c r="F518"/>
      <c r="G518"/>
      <c r="H518"/>
      <c r="I518"/>
      <c r="J518"/>
      <c r="K518"/>
    </row>
    <row r="519" spans="1:11" ht="14.4" x14ac:dyDescent="0.3">
      <c r="A519"/>
      <c r="B519"/>
      <c r="C519"/>
      <c r="D519"/>
      <c r="E519"/>
      <c r="F519"/>
      <c r="G519"/>
      <c r="H519"/>
      <c r="I519"/>
      <c r="J519"/>
      <c r="K519"/>
    </row>
    <row r="520" spans="1:11" ht="14.4" x14ac:dyDescent="0.3">
      <c r="A520"/>
      <c r="B520"/>
      <c r="C520"/>
      <c r="D520"/>
      <c r="E520"/>
      <c r="F520"/>
      <c r="G520"/>
      <c r="H520"/>
      <c r="I520"/>
      <c r="J520"/>
      <c r="K520"/>
    </row>
    <row r="521" spans="1:11" ht="14.4" x14ac:dyDescent="0.3">
      <c r="A521"/>
      <c r="B521"/>
      <c r="C521"/>
      <c r="D521"/>
      <c r="E521"/>
      <c r="F521"/>
      <c r="G521"/>
      <c r="H521"/>
      <c r="I521"/>
      <c r="J521"/>
      <c r="K521"/>
    </row>
    <row r="522" spans="1:11" ht="14.4" x14ac:dyDescent="0.3">
      <c r="A522"/>
      <c r="B522"/>
      <c r="C522"/>
      <c r="D522"/>
      <c r="E522"/>
      <c r="F522"/>
      <c r="G522"/>
      <c r="H522"/>
      <c r="I522"/>
      <c r="J522"/>
      <c r="K522"/>
    </row>
    <row r="523" spans="1:11" ht="14.4" x14ac:dyDescent="0.3">
      <c r="A523"/>
      <c r="B523"/>
      <c r="C523"/>
      <c r="D523"/>
      <c r="E523"/>
      <c r="F523"/>
      <c r="G523"/>
      <c r="H523"/>
      <c r="I523"/>
      <c r="J523"/>
      <c r="K523"/>
    </row>
    <row r="524" spans="1:11" ht="14.4" x14ac:dyDescent="0.3">
      <c r="A524"/>
      <c r="B524"/>
      <c r="C524"/>
      <c r="D524"/>
      <c r="E524"/>
      <c r="F524"/>
      <c r="G524"/>
      <c r="H524"/>
      <c r="I524"/>
      <c r="J524"/>
      <c r="K524"/>
    </row>
    <row r="525" spans="1:11" ht="14.4" x14ac:dyDescent="0.3">
      <c r="A525"/>
      <c r="B525"/>
      <c r="C525"/>
      <c r="D525"/>
      <c r="E525"/>
      <c r="F525"/>
      <c r="G525"/>
      <c r="H525"/>
      <c r="I525"/>
      <c r="J525"/>
      <c r="K525"/>
    </row>
    <row r="526" spans="1:11" ht="14.4" x14ac:dyDescent="0.3">
      <c r="A526"/>
      <c r="B526"/>
      <c r="C526"/>
      <c r="D526"/>
      <c r="E526"/>
      <c r="F526"/>
      <c r="G526"/>
      <c r="H526"/>
      <c r="I526"/>
      <c r="J526"/>
      <c r="K526"/>
    </row>
    <row r="527" spans="1:11" ht="14.4" x14ac:dyDescent="0.3">
      <c r="A527"/>
      <c r="B527"/>
      <c r="C527"/>
      <c r="D527"/>
      <c r="E527"/>
      <c r="F527"/>
      <c r="G527"/>
      <c r="H527"/>
      <c r="I527"/>
      <c r="J527"/>
      <c r="K527"/>
    </row>
    <row r="528" spans="1:11" ht="14.4" x14ac:dyDescent="0.3">
      <c r="A528"/>
      <c r="B528"/>
      <c r="C528"/>
      <c r="D528"/>
      <c r="E528"/>
      <c r="F528"/>
      <c r="G528"/>
      <c r="H528"/>
      <c r="I528"/>
      <c r="J528"/>
      <c r="K528"/>
    </row>
    <row r="529" spans="1:11" ht="14.4" x14ac:dyDescent="0.3">
      <c r="A529"/>
      <c r="B529"/>
      <c r="C529"/>
      <c r="D529"/>
      <c r="E529"/>
      <c r="F529"/>
      <c r="G529"/>
      <c r="H529"/>
      <c r="I529"/>
      <c r="J529"/>
      <c r="K529"/>
    </row>
    <row r="530" spans="1:11" ht="14.4" x14ac:dyDescent="0.3">
      <c r="A530"/>
      <c r="B530"/>
      <c r="C530"/>
      <c r="D530"/>
      <c r="E530"/>
      <c r="F530"/>
      <c r="G530"/>
      <c r="H530"/>
      <c r="I530"/>
      <c r="J530"/>
      <c r="K530"/>
    </row>
    <row r="531" spans="1:11" ht="14.4" x14ac:dyDescent="0.3">
      <c r="A531"/>
      <c r="B531"/>
      <c r="C531"/>
      <c r="D531"/>
      <c r="E531"/>
      <c r="F531"/>
      <c r="G531"/>
      <c r="H531"/>
      <c r="I531"/>
      <c r="J531"/>
      <c r="K531"/>
    </row>
    <row r="532" spans="1:11" ht="14.4" x14ac:dyDescent="0.3">
      <c r="A532"/>
      <c r="B532"/>
      <c r="C532"/>
      <c r="D532"/>
      <c r="E532"/>
      <c r="F532"/>
      <c r="G532"/>
      <c r="H532"/>
      <c r="I532"/>
      <c r="J532"/>
      <c r="K532"/>
    </row>
    <row r="533" spans="1:11" ht="14.4" x14ac:dyDescent="0.3">
      <c r="A533"/>
      <c r="B533"/>
      <c r="C533"/>
      <c r="D533"/>
      <c r="E533"/>
      <c r="F533"/>
      <c r="G533"/>
      <c r="H533"/>
      <c r="I533"/>
      <c r="J533"/>
      <c r="K533"/>
    </row>
    <row r="534" spans="1:11" ht="14.4" x14ac:dyDescent="0.3">
      <c r="A534"/>
      <c r="B534"/>
      <c r="C534"/>
      <c r="D534"/>
      <c r="E534"/>
      <c r="F534"/>
      <c r="G534"/>
      <c r="H534"/>
      <c r="I534"/>
      <c r="J534"/>
      <c r="K534"/>
    </row>
    <row r="535" spans="1:11" ht="14.4" x14ac:dyDescent="0.3">
      <c r="A535"/>
      <c r="B535"/>
      <c r="C535"/>
      <c r="D535"/>
      <c r="E535"/>
      <c r="F535"/>
      <c r="G535"/>
      <c r="H535"/>
      <c r="I535"/>
      <c r="J535"/>
      <c r="K535"/>
    </row>
    <row r="536" spans="1:11" ht="14.4" x14ac:dyDescent="0.3">
      <c r="A536"/>
      <c r="B536"/>
      <c r="C536"/>
      <c r="D536"/>
      <c r="E536"/>
      <c r="F536"/>
      <c r="G536"/>
      <c r="H536"/>
      <c r="I536"/>
      <c r="J536"/>
      <c r="K536"/>
    </row>
    <row r="537" spans="1:11" ht="14.4" x14ac:dyDescent="0.3">
      <c r="A537"/>
      <c r="B537"/>
      <c r="C537"/>
      <c r="D537"/>
      <c r="E537"/>
      <c r="F537"/>
      <c r="G537"/>
      <c r="H537"/>
      <c r="I537"/>
      <c r="J537"/>
      <c r="K537"/>
    </row>
    <row r="538" spans="1:11" ht="14.4" x14ac:dyDescent="0.3">
      <c r="A538"/>
      <c r="B538"/>
      <c r="C538"/>
      <c r="D538"/>
      <c r="E538"/>
      <c r="F538"/>
      <c r="G538"/>
      <c r="H538"/>
      <c r="I538"/>
      <c r="J538"/>
      <c r="K538"/>
    </row>
    <row r="539" spans="1:11" ht="14.4" x14ac:dyDescent="0.3">
      <c r="A539"/>
      <c r="B539"/>
      <c r="C539"/>
      <c r="D539"/>
      <c r="E539"/>
      <c r="F539"/>
      <c r="G539"/>
      <c r="H539"/>
      <c r="I539"/>
      <c r="J539"/>
      <c r="K539"/>
    </row>
    <row r="540" spans="1:11" ht="14.4" x14ac:dyDescent="0.3">
      <c r="A540"/>
      <c r="B540"/>
      <c r="C540"/>
      <c r="D540"/>
      <c r="E540"/>
      <c r="F540"/>
      <c r="G540"/>
      <c r="H540"/>
      <c r="I540"/>
      <c r="J540"/>
      <c r="K540"/>
    </row>
    <row r="541" spans="1:11" ht="14.4" x14ac:dyDescent="0.3">
      <c r="A541"/>
      <c r="B541"/>
      <c r="C541"/>
      <c r="D541"/>
      <c r="E541"/>
      <c r="F541"/>
      <c r="G541"/>
      <c r="H541"/>
      <c r="I541"/>
      <c r="J541"/>
      <c r="K541"/>
    </row>
    <row r="542" spans="1:11" ht="14.4" x14ac:dyDescent="0.3">
      <c r="A542"/>
      <c r="B542"/>
      <c r="C542"/>
      <c r="D542"/>
      <c r="E542"/>
      <c r="F542"/>
      <c r="G542"/>
      <c r="H542"/>
      <c r="I542"/>
      <c r="J542"/>
      <c r="K542"/>
    </row>
    <row r="543" spans="1:11" ht="14.4" x14ac:dyDescent="0.3">
      <c r="A543"/>
      <c r="B543"/>
      <c r="C543"/>
      <c r="D543"/>
      <c r="E543"/>
      <c r="F543"/>
      <c r="G543"/>
      <c r="H543"/>
      <c r="I543"/>
      <c r="J543"/>
      <c r="K543"/>
    </row>
    <row r="544" spans="1:11" ht="14.4" x14ac:dyDescent="0.3">
      <c r="A544"/>
      <c r="B544"/>
      <c r="C544"/>
      <c r="D544"/>
      <c r="E544"/>
      <c r="F544"/>
      <c r="G544"/>
      <c r="H544"/>
      <c r="I544"/>
      <c r="J544"/>
      <c r="K544"/>
    </row>
    <row r="545" spans="1:11" ht="14.4" x14ac:dyDescent="0.3">
      <c r="A545"/>
      <c r="B545"/>
      <c r="C545"/>
      <c r="D545"/>
      <c r="E545"/>
      <c r="F545"/>
      <c r="G545"/>
      <c r="H545"/>
      <c r="I545"/>
      <c r="J545"/>
      <c r="K545"/>
    </row>
    <row r="546" spans="1:11" ht="14.4" x14ac:dyDescent="0.3">
      <c r="A546"/>
      <c r="B546"/>
      <c r="C546"/>
      <c r="D546"/>
      <c r="E546"/>
      <c r="F546"/>
      <c r="G546"/>
      <c r="H546"/>
      <c r="I546"/>
      <c r="J546"/>
      <c r="K546"/>
    </row>
    <row r="547" spans="1:11" ht="14.4" x14ac:dyDescent="0.3">
      <c r="A547"/>
      <c r="B547"/>
      <c r="C547"/>
      <c r="D547"/>
      <c r="E547"/>
      <c r="F547"/>
      <c r="G547"/>
      <c r="H547"/>
      <c r="I547"/>
      <c r="J547"/>
      <c r="K547"/>
    </row>
    <row r="548" spans="1:11" ht="14.4" x14ac:dyDescent="0.3">
      <c r="A548"/>
      <c r="B548"/>
      <c r="C548"/>
      <c r="D548"/>
      <c r="E548"/>
      <c r="F548"/>
      <c r="G548"/>
      <c r="H548"/>
      <c r="I548"/>
      <c r="J548"/>
      <c r="K548"/>
    </row>
    <row r="549" spans="1:11" ht="14.4" x14ac:dyDescent="0.3">
      <c r="A549"/>
      <c r="B549"/>
      <c r="C549"/>
      <c r="D549"/>
      <c r="E549"/>
      <c r="F549"/>
      <c r="G549"/>
      <c r="H549"/>
      <c r="I549"/>
      <c r="J549"/>
      <c r="K549"/>
    </row>
    <row r="550" spans="1:11" ht="14.4" x14ac:dyDescent="0.3">
      <c r="A550"/>
      <c r="B550"/>
      <c r="C550"/>
      <c r="D550"/>
      <c r="E550"/>
      <c r="F550"/>
      <c r="G550"/>
      <c r="H550"/>
      <c r="I550"/>
      <c r="J550"/>
      <c r="K550"/>
    </row>
    <row r="551" spans="1:11" ht="14.4" x14ac:dyDescent="0.3">
      <c r="A551"/>
      <c r="B551"/>
      <c r="C551"/>
      <c r="D551"/>
      <c r="E551"/>
      <c r="F551"/>
      <c r="G551"/>
      <c r="H551"/>
      <c r="I551"/>
      <c r="J551"/>
      <c r="K551"/>
    </row>
    <row r="552" spans="1:11" ht="14.4" x14ac:dyDescent="0.3">
      <c r="A552"/>
      <c r="B552"/>
      <c r="C552"/>
      <c r="D552"/>
      <c r="E552"/>
      <c r="F552"/>
      <c r="G552"/>
      <c r="H552"/>
      <c r="I552"/>
      <c r="J552"/>
      <c r="K552"/>
    </row>
    <row r="553" spans="1:11" ht="14.4" x14ac:dyDescent="0.3">
      <c r="A553"/>
      <c r="B553"/>
      <c r="C553"/>
      <c r="D553"/>
      <c r="E553"/>
      <c r="F553"/>
      <c r="G553"/>
      <c r="H553"/>
      <c r="I553"/>
      <c r="J553"/>
      <c r="K553"/>
    </row>
    <row r="554" spans="1:11" ht="14.4" x14ac:dyDescent="0.3">
      <c r="A554"/>
      <c r="B554"/>
      <c r="C554"/>
      <c r="D554"/>
      <c r="E554"/>
      <c r="F554"/>
      <c r="G554"/>
      <c r="H554"/>
      <c r="I554"/>
      <c r="J554"/>
      <c r="K554"/>
    </row>
    <row r="555" spans="1:11" ht="14.4" x14ac:dyDescent="0.3">
      <c r="A555"/>
      <c r="B555"/>
      <c r="C555"/>
      <c r="D555"/>
      <c r="E555"/>
      <c r="F555"/>
      <c r="G555"/>
      <c r="H555"/>
      <c r="I555"/>
      <c r="J555"/>
      <c r="K555"/>
    </row>
    <row r="556" spans="1:11" ht="14.4" x14ac:dyDescent="0.3">
      <c r="A556"/>
      <c r="B556"/>
      <c r="C556"/>
      <c r="D556"/>
      <c r="E556"/>
      <c r="F556"/>
      <c r="G556"/>
      <c r="H556"/>
      <c r="I556"/>
      <c r="J556"/>
      <c r="K556"/>
    </row>
    <row r="557" spans="1:11" ht="14.4" x14ac:dyDescent="0.3">
      <c r="A557"/>
      <c r="B557"/>
      <c r="C557"/>
      <c r="D557"/>
      <c r="E557"/>
      <c r="F557"/>
      <c r="G557"/>
      <c r="H557"/>
      <c r="I557"/>
      <c r="J557"/>
      <c r="K557"/>
    </row>
    <row r="558" spans="1:11" ht="14.4" x14ac:dyDescent="0.3">
      <c r="A558"/>
      <c r="B558"/>
      <c r="C558"/>
      <c r="D558"/>
      <c r="E558"/>
      <c r="F558"/>
      <c r="G558"/>
      <c r="H558"/>
      <c r="I558"/>
      <c r="J558"/>
      <c r="K558"/>
    </row>
    <row r="559" spans="1:11" ht="14.4" x14ac:dyDescent="0.3">
      <c r="A559"/>
      <c r="B559"/>
      <c r="C559"/>
      <c r="D559"/>
      <c r="E559"/>
      <c r="F559"/>
      <c r="G559"/>
      <c r="H559"/>
      <c r="I559"/>
      <c r="J559"/>
      <c r="K559"/>
    </row>
    <row r="560" spans="1:11" ht="14.4" x14ac:dyDescent="0.3">
      <c r="A560"/>
      <c r="B560"/>
      <c r="C560"/>
      <c r="D560"/>
      <c r="E560"/>
      <c r="F560"/>
      <c r="G560"/>
      <c r="H560"/>
      <c r="I560"/>
      <c r="J560"/>
      <c r="K560"/>
    </row>
    <row r="561" spans="1:11" ht="14.4" x14ac:dyDescent="0.3">
      <c r="A561"/>
      <c r="B561"/>
      <c r="C561"/>
      <c r="D561"/>
      <c r="E561"/>
      <c r="F561"/>
      <c r="G561"/>
      <c r="H561"/>
      <c r="I561"/>
      <c r="J561"/>
      <c r="K561"/>
    </row>
    <row r="562" spans="1:11" ht="14.4" x14ac:dyDescent="0.3">
      <c r="A562"/>
      <c r="B562"/>
      <c r="C562"/>
      <c r="D562"/>
      <c r="E562"/>
      <c r="F562"/>
      <c r="G562"/>
      <c r="H562"/>
      <c r="I562"/>
      <c r="J562"/>
      <c r="K562"/>
    </row>
    <row r="563" spans="1:11" ht="14.4" x14ac:dyDescent="0.3">
      <c r="A563"/>
      <c r="B563"/>
      <c r="C563"/>
      <c r="D563"/>
      <c r="E563"/>
      <c r="F563"/>
      <c r="G563"/>
      <c r="H563"/>
      <c r="I563"/>
      <c r="J563"/>
      <c r="K563"/>
    </row>
    <row r="564" spans="1:11" ht="14.4" x14ac:dyDescent="0.3">
      <c r="A564"/>
      <c r="B564"/>
      <c r="C564"/>
      <c r="D564"/>
      <c r="E564"/>
      <c r="F564"/>
      <c r="G564"/>
      <c r="H564"/>
      <c r="I564"/>
      <c r="J564"/>
      <c r="K564"/>
    </row>
    <row r="565" spans="1:11" ht="14.4" x14ac:dyDescent="0.3">
      <c r="A565"/>
      <c r="B565"/>
      <c r="C565"/>
      <c r="D565"/>
      <c r="E565"/>
      <c r="F565"/>
      <c r="G565"/>
      <c r="H565"/>
      <c r="I565"/>
      <c r="J565"/>
      <c r="K565"/>
    </row>
    <row r="566" spans="1:11" ht="14.4" x14ac:dyDescent="0.3">
      <c r="A566"/>
      <c r="B566"/>
      <c r="C566"/>
      <c r="D566"/>
      <c r="E566"/>
      <c r="F566"/>
      <c r="G566"/>
      <c r="H566"/>
      <c r="I566"/>
      <c r="J566"/>
      <c r="K566"/>
    </row>
    <row r="567" spans="1:11" ht="14.4" x14ac:dyDescent="0.3">
      <c r="A567"/>
      <c r="B567"/>
      <c r="C567"/>
      <c r="D567"/>
      <c r="E567"/>
      <c r="F567"/>
      <c r="G567"/>
      <c r="H567"/>
      <c r="I567"/>
      <c r="J567"/>
      <c r="K567"/>
    </row>
    <row r="568" spans="1:11" ht="14.4" x14ac:dyDescent="0.3">
      <c r="A568"/>
      <c r="B568"/>
      <c r="C568"/>
      <c r="D568"/>
      <c r="E568"/>
      <c r="F568"/>
      <c r="G568"/>
      <c r="H568"/>
      <c r="I568"/>
      <c r="J568"/>
      <c r="K568"/>
    </row>
    <row r="569" spans="1:11" ht="14.4" x14ac:dyDescent="0.3">
      <c r="A569"/>
      <c r="B569"/>
      <c r="C569"/>
      <c r="D569"/>
      <c r="E569"/>
      <c r="F569"/>
      <c r="G569"/>
      <c r="H569"/>
      <c r="I569"/>
      <c r="J569"/>
      <c r="K569"/>
    </row>
    <row r="570" spans="1:11" ht="14.4" x14ac:dyDescent="0.3">
      <c r="A570"/>
      <c r="B570"/>
      <c r="C570"/>
      <c r="D570"/>
      <c r="E570"/>
      <c r="F570"/>
      <c r="G570"/>
      <c r="H570"/>
      <c r="I570"/>
      <c r="J570"/>
      <c r="K570"/>
    </row>
    <row r="571" spans="1:11" ht="14.4" x14ac:dyDescent="0.3">
      <c r="A571"/>
      <c r="B571"/>
      <c r="C571"/>
      <c r="D571"/>
      <c r="E571"/>
      <c r="F571"/>
      <c r="G571"/>
      <c r="H571"/>
      <c r="I571"/>
      <c r="J571"/>
      <c r="K571"/>
    </row>
    <row r="572" spans="1:11" ht="14.4" x14ac:dyDescent="0.3">
      <c r="A572"/>
      <c r="B572"/>
      <c r="C572"/>
      <c r="D572"/>
      <c r="E572"/>
      <c r="F572"/>
      <c r="G572"/>
      <c r="H572"/>
      <c r="I572"/>
      <c r="J572"/>
      <c r="K572"/>
    </row>
    <row r="573" spans="1:11" ht="14.4" x14ac:dyDescent="0.3">
      <c r="A573"/>
      <c r="B573"/>
      <c r="C573"/>
      <c r="D573"/>
      <c r="E573"/>
      <c r="F573"/>
      <c r="G573"/>
      <c r="H573"/>
      <c r="I573"/>
      <c r="J573"/>
      <c r="K573"/>
    </row>
    <row r="574" spans="1:11" ht="14.4" x14ac:dyDescent="0.3">
      <c r="A574"/>
      <c r="B574"/>
      <c r="C574"/>
      <c r="D574"/>
      <c r="E574"/>
      <c r="F574"/>
      <c r="G574"/>
      <c r="H574"/>
      <c r="I574"/>
      <c r="J574"/>
      <c r="K574"/>
    </row>
    <row r="575" spans="1:11" ht="14.4" x14ac:dyDescent="0.3">
      <c r="A575"/>
      <c r="B575"/>
      <c r="C575"/>
      <c r="D575"/>
      <c r="E575"/>
      <c r="F575"/>
      <c r="G575"/>
      <c r="H575"/>
      <c r="I575"/>
      <c r="J575"/>
      <c r="K575"/>
    </row>
    <row r="576" spans="1:11" ht="14.4" x14ac:dyDescent="0.3">
      <c r="A576"/>
      <c r="B576"/>
      <c r="C576"/>
      <c r="D576"/>
      <c r="E576"/>
      <c r="F576"/>
      <c r="G576"/>
      <c r="H576"/>
      <c r="I576"/>
      <c r="J576"/>
      <c r="K576"/>
    </row>
    <row r="577" spans="1:11" ht="14.4" x14ac:dyDescent="0.3">
      <c r="A577"/>
      <c r="B577"/>
      <c r="C577"/>
      <c r="D577"/>
      <c r="E577"/>
      <c r="F577"/>
      <c r="G577"/>
      <c r="H577"/>
      <c r="I577"/>
      <c r="J577"/>
      <c r="K577"/>
    </row>
    <row r="578" spans="1:11" ht="14.4" x14ac:dyDescent="0.3">
      <c r="A578"/>
      <c r="B578"/>
      <c r="C578"/>
      <c r="D578"/>
      <c r="E578"/>
      <c r="F578"/>
      <c r="G578"/>
      <c r="H578"/>
      <c r="I578"/>
      <c r="J578"/>
      <c r="K578"/>
    </row>
    <row r="579" spans="1:11" ht="14.4" x14ac:dyDescent="0.3">
      <c r="A579"/>
      <c r="B579"/>
      <c r="C579"/>
      <c r="D579"/>
      <c r="E579"/>
      <c r="F579"/>
      <c r="G579"/>
      <c r="H579"/>
      <c r="I579"/>
      <c r="J579"/>
      <c r="K579"/>
    </row>
    <row r="580" spans="1:11" ht="14.4" x14ac:dyDescent="0.3">
      <c r="A580"/>
      <c r="B580"/>
      <c r="C580"/>
      <c r="D580"/>
      <c r="E580"/>
      <c r="F580"/>
      <c r="G580"/>
      <c r="H580"/>
      <c r="I580"/>
      <c r="J580"/>
      <c r="K580"/>
    </row>
    <row r="581" spans="1:11" ht="14.4" x14ac:dyDescent="0.3">
      <c r="A581"/>
      <c r="B581"/>
      <c r="C581"/>
      <c r="D581"/>
      <c r="E581"/>
      <c r="F581"/>
      <c r="G581"/>
      <c r="H581"/>
      <c r="I581"/>
      <c r="J581"/>
      <c r="K581"/>
    </row>
    <row r="582" spans="1:11" ht="14.4" x14ac:dyDescent="0.3">
      <c r="A582"/>
      <c r="B582"/>
      <c r="C582"/>
      <c r="D582"/>
      <c r="E582"/>
      <c r="F582"/>
      <c r="G582"/>
      <c r="H582"/>
      <c r="I582"/>
      <c r="J582"/>
      <c r="K582"/>
    </row>
    <row r="583" spans="1:11" ht="14.4" x14ac:dyDescent="0.3">
      <c r="A583"/>
      <c r="B583"/>
      <c r="C583"/>
      <c r="D583"/>
      <c r="E583"/>
      <c r="F583"/>
      <c r="G583"/>
      <c r="H583"/>
      <c r="I583"/>
      <c r="J583"/>
      <c r="K583"/>
    </row>
    <row r="584" spans="1:11" ht="14.4" x14ac:dyDescent="0.3">
      <c r="A584"/>
      <c r="B584"/>
      <c r="C584"/>
      <c r="D584"/>
      <c r="E584"/>
      <c r="F584"/>
      <c r="G584"/>
      <c r="H584"/>
      <c r="I584"/>
      <c r="J584"/>
      <c r="K584"/>
    </row>
    <row r="585" spans="1:11" ht="14.4" x14ac:dyDescent="0.3">
      <c r="A585"/>
      <c r="B585"/>
      <c r="C585"/>
      <c r="D585"/>
      <c r="E585"/>
      <c r="F585"/>
      <c r="G585"/>
      <c r="H585"/>
      <c r="I585"/>
      <c r="J585"/>
      <c r="K585"/>
    </row>
    <row r="586" spans="1:11" ht="14.4" x14ac:dyDescent="0.3">
      <c r="A586"/>
      <c r="B586"/>
      <c r="C586"/>
      <c r="D586"/>
      <c r="E586"/>
      <c r="F586"/>
      <c r="G586"/>
      <c r="H586"/>
      <c r="I586"/>
      <c r="J586"/>
      <c r="K586"/>
    </row>
    <row r="587" spans="1:11" ht="14.4" x14ac:dyDescent="0.3">
      <c r="A587"/>
      <c r="B587"/>
      <c r="C587"/>
      <c r="D587"/>
      <c r="E587"/>
      <c r="F587"/>
      <c r="G587"/>
      <c r="H587"/>
      <c r="I587"/>
      <c r="J587"/>
      <c r="K587"/>
    </row>
    <row r="588" spans="1:11" ht="14.4" x14ac:dyDescent="0.3">
      <c r="A588"/>
      <c r="B588"/>
      <c r="C588"/>
      <c r="D588"/>
      <c r="E588"/>
      <c r="F588"/>
      <c r="G588"/>
      <c r="H588"/>
      <c r="I588"/>
      <c r="J588"/>
      <c r="K588"/>
    </row>
    <row r="589" spans="1:11" ht="14.4" x14ac:dyDescent="0.3">
      <c r="A589"/>
      <c r="B589"/>
      <c r="C589"/>
      <c r="D589"/>
      <c r="E589"/>
      <c r="F589"/>
      <c r="G589"/>
      <c r="H589"/>
      <c r="I589"/>
      <c r="J589"/>
      <c r="K589"/>
    </row>
    <row r="590" spans="1:11" ht="14.4" x14ac:dyDescent="0.3">
      <c r="A590"/>
      <c r="B590"/>
      <c r="C590"/>
      <c r="D590"/>
      <c r="E590"/>
      <c r="F590"/>
      <c r="G590"/>
      <c r="H590"/>
      <c r="I590"/>
      <c r="J590"/>
      <c r="K590"/>
    </row>
    <row r="591" spans="1:11" ht="14.4" x14ac:dyDescent="0.3">
      <c r="A591"/>
      <c r="B591"/>
      <c r="C591"/>
      <c r="D591"/>
      <c r="E591"/>
      <c r="F591"/>
      <c r="G591"/>
      <c r="H591"/>
      <c r="I591"/>
      <c r="J591"/>
      <c r="K591"/>
    </row>
    <row r="592" spans="1:11" ht="14.4" x14ac:dyDescent="0.3">
      <c r="A592"/>
      <c r="B592"/>
      <c r="C592"/>
      <c r="D592"/>
      <c r="E592"/>
      <c r="F592"/>
      <c r="G592"/>
      <c r="H592"/>
      <c r="I592"/>
      <c r="J592"/>
      <c r="K592"/>
    </row>
    <row r="593" spans="1:11" ht="14.4" x14ac:dyDescent="0.3">
      <c r="A593"/>
      <c r="B593"/>
      <c r="C593"/>
      <c r="D593"/>
      <c r="E593"/>
      <c r="F593"/>
      <c r="G593"/>
      <c r="H593"/>
      <c r="I593"/>
      <c r="J593"/>
      <c r="K593"/>
    </row>
    <row r="594" spans="1:11" ht="14.4" x14ac:dyDescent="0.3">
      <c r="A594"/>
      <c r="B594"/>
      <c r="C594"/>
      <c r="D594"/>
      <c r="E594"/>
      <c r="F594"/>
      <c r="G594"/>
      <c r="H594"/>
      <c r="I594"/>
      <c r="J594"/>
      <c r="K594"/>
    </row>
    <row r="595" spans="1:11" ht="14.4" x14ac:dyDescent="0.3">
      <c r="A595"/>
      <c r="B595"/>
      <c r="C595"/>
      <c r="D595"/>
      <c r="E595"/>
      <c r="F595"/>
      <c r="G595"/>
      <c r="H595"/>
      <c r="I595"/>
      <c r="J595"/>
      <c r="K595"/>
    </row>
    <row r="596" spans="1:11" ht="14.4" x14ac:dyDescent="0.3">
      <c r="A596"/>
      <c r="B596"/>
      <c r="C596"/>
      <c r="D596"/>
      <c r="E596"/>
      <c r="F596"/>
      <c r="G596"/>
      <c r="H596"/>
      <c r="I596"/>
      <c r="J596"/>
      <c r="K596"/>
    </row>
    <row r="597" spans="1:11" ht="14.4" x14ac:dyDescent="0.3">
      <c r="A597"/>
      <c r="B597"/>
      <c r="C597"/>
      <c r="D597"/>
      <c r="E597"/>
      <c r="F597"/>
      <c r="G597"/>
      <c r="H597"/>
      <c r="I597"/>
      <c r="J597"/>
      <c r="K597"/>
    </row>
    <row r="598" spans="1:11" ht="14.4" x14ac:dyDescent="0.3">
      <c r="A598"/>
      <c r="B598"/>
      <c r="C598"/>
      <c r="D598"/>
      <c r="E598"/>
      <c r="F598"/>
      <c r="G598"/>
      <c r="H598"/>
      <c r="I598"/>
      <c r="J598"/>
      <c r="K598"/>
    </row>
    <row r="599" spans="1:11" ht="14.4" x14ac:dyDescent="0.3">
      <c r="A599"/>
      <c r="B599"/>
      <c r="C599"/>
      <c r="D599"/>
      <c r="E599"/>
      <c r="F599"/>
      <c r="G599"/>
      <c r="H599"/>
      <c r="I599"/>
      <c r="J599"/>
      <c r="K599"/>
    </row>
    <row r="600" spans="1:11" ht="14.4" x14ac:dyDescent="0.3">
      <c r="A600"/>
      <c r="B600"/>
      <c r="C600"/>
      <c r="D600"/>
      <c r="E600"/>
      <c r="F600"/>
      <c r="G600"/>
      <c r="H600"/>
      <c r="I600"/>
      <c r="J600"/>
      <c r="K600"/>
    </row>
    <row r="601" spans="1:11" ht="14.4" x14ac:dyDescent="0.3">
      <c r="A601"/>
      <c r="B601"/>
      <c r="C601"/>
      <c r="D601"/>
      <c r="E601"/>
      <c r="F601"/>
      <c r="G601"/>
      <c r="H601"/>
      <c r="I601"/>
      <c r="J601"/>
      <c r="K601"/>
    </row>
    <row r="602" spans="1:11" ht="14.4" x14ac:dyDescent="0.3">
      <c r="A602"/>
      <c r="B602"/>
      <c r="C602"/>
      <c r="D602"/>
      <c r="E602"/>
      <c r="F602"/>
      <c r="G602"/>
      <c r="H602"/>
      <c r="I602"/>
      <c r="J602"/>
      <c r="K602"/>
    </row>
    <row r="603" spans="1:11" ht="14.4" x14ac:dyDescent="0.3">
      <c r="A603"/>
      <c r="B603"/>
      <c r="C603"/>
      <c r="D603"/>
      <c r="E603"/>
      <c r="F603"/>
      <c r="G603"/>
      <c r="H603"/>
      <c r="I603"/>
      <c r="J603"/>
      <c r="K603"/>
    </row>
    <row r="604" spans="1:11" ht="14.4" x14ac:dyDescent="0.3">
      <c r="A604"/>
      <c r="B604"/>
      <c r="C604"/>
      <c r="D604"/>
      <c r="E604"/>
      <c r="F604"/>
      <c r="G604"/>
      <c r="H604"/>
      <c r="I604"/>
      <c r="J604"/>
      <c r="K604"/>
    </row>
    <row r="605" spans="1:11" ht="14.4" x14ac:dyDescent="0.3">
      <c r="A605"/>
      <c r="B605"/>
      <c r="C605"/>
      <c r="D605"/>
      <c r="E605"/>
      <c r="F605"/>
      <c r="G605"/>
      <c r="H605"/>
      <c r="I605"/>
      <c r="J605"/>
      <c r="K605"/>
    </row>
    <row r="606" spans="1:11" ht="14.4" x14ac:dyDescent="0.3">
      <c r="A606"/>
      <c r="B606"/>
      <c r="C606"/>
      <c r="D606"/>
      <c r="E606"/>
      <c r="F606"/>
      <c r="G606"/>
      <c r="H606"/>
      <c r="I606"/>
      <c r="J606"/>
      <c r="K606"/>
    </row>
    <row r="607" spans="1:11" ht="14.4" x14ac:dyDescent="0.3">
      <c r="A607"/>
      <c r="B607"/>
      <c r="C607"/>
      <c r="D607"/>
      <c r="E607"/>
      <c r="F607"/>
      <c r="G607"/>
      <c r="H607"/>
      <c r="I607"/>
      <c r="J607"/>
      <c r="K607"/>
    </row>
    <row r="608" spans="1:11" ht="14.4" x14ac:dyDescent="0.3">
      <c r="A608"/>
      <c r="B608"/>
      <c r="C608"/>
      <c r="D608"/>
      <c r="E608"/>
      <c r="F608"/>
      <c r="G608"/>
      <c r="H608"/>
      <c r="I608"/>
      <c r="J608"/>
      <c r="K608"/>
    </row>
    <row r="609" spans="1:11" ht="14.4" x14ac:dyDescent="0.3">
      <c r="A609"/>
      <c r="B609"/>
      <c r="C609"/>
      <c r="D609"/>
      <c r="E609"/>
      <c r="F609"/>
      <c r="G609"/>
      <c r="H609"/>
      <c r="I609"/>
      <c r="J609"/>
      <c r="K609"/>
    </row>
    <row r="610" spans="1:11" ht="14.4" x14ac:dyDescent="0.3">
      <c r="A610"/>
      <c r="B610"/>
      <c r="C610"/>
      <c r="D610"/>
      <c r="E610"/>
      <c r="F610"/>
      <c r="G610"/>
      <c r="H610"/>
      <c r="I610"/>
      <c r="J610"/>
      <c r="K610"/>
    </row>
    <row r="611" spans="1:11" ht="14.4" x14ac:dyDescent="0.3">
      <c r="A611"/>
      <c r="B611"/>
      <c r="C611"/>
      <c r="D611"/>
      <c r="E611"/>
      <c r="F611"/>
      <c r="G611"/>
      <c r="H611"/>
      <c r="I611"/>
      <c r="J611"/>
      <c r="K611"/>
    </row>
    <row r="612" spans="1:11" ht="14.4" x14ac:dyDescent="0.3">
      <c r="A612"/>
      <c r="B612"/>
      <c r="C612"/>
      <c r="D612"/>
      <c r="E612"/>
      <c r="F612"/>
      <c r="G612"/>
      <c r="H612"/>
      <c r="I612"/>
      <c r="J612"/>
      <c r="K612"/>
    </row>
    <row r="613" spans="1:11" ht="14.4" x14ac:dyDescent="0.3">
      <c r="A613"/>
      <c r="B613"/>
      <c r="C613"/>
      <c r="D613"/>
      <c r="E613"/>
      <c r="F613"/>
      <c r="G613"/>
      <c r="H613"/>
      <c r="I613"/>
      <c r="J613"/>
      <c r="K613"/>
    </row>
    <row r="614" spans="1:11" ht="14.4" x14ac:dyDescent="0.3">
      <c r="A614"/>
      <c r="B614"/>
      <c r="C614"/>
      <c r="D614"/>
      <c r="E614"/>
      <c r="F614"/>
      <c r="G614"/>
      <c r="H614"/>
      <c r="I614"/>
      <c r="J614"/>
      <c r="K614"/>
    </row>
    <row r="615" spans="1:11" ht="14.4" x14ac:dyDescent="0.3">
      <c r="A615"/>
      <c r="B615"/>
      <c r="C615"/>
      <c r="D615"/>
      <c r="E615"/>
      <c r="F615"/>
      <c r="G615"/>
      <c r="H615"/>
      <c r="I615"/>
      <c r="J615"/>
      <c r="K615"/>
    </row>
    <row r="616" spans="1:11" ht="14.4" x14ac:dyDescent="0.3">
      <c r="A616"/>
      <c r="B616"/>
      <c r="C616"/>
      <c r="D616"/>
      <c r="E616"/>
      <c r="F616"/>
      <c r="G616"/>
      <c r="H616"/>
      <c r="I616"/>
      <c r="J616"/>
      <c r="K616"/>
    </row>
    <row r="617" spans="1:11" ht="14.4" x14ac:dyDescent="0.3">
      <c r="A617"/>
      <c r="B617"/>
      <c r="C617"/>
      <c r="D617"/>
      <c r="E617"/>
      <c r="F617"/>
      <c r="G617"/>
      <c r="H617"/>
      <c r="I617"/>
      <c r="J617"/>
      <c r="K617"/>
    </row>
    <row r="618" spans="1:11" ht="14.4" x14ac:dyDescent="0.3">
      <c r="A618"/>
      <c r="B618"/>
      <c r="C618"/>
      <c r="D618"/>
      <c r="E618"/>
      <c r="F618"/>
      <c r="G618"/>
      <c r="H618"/>
      <c r="I618"/>
      <c r="J618"/>
      <c r="K618"/>
    </row>
    <row r="619" spans="1:11" ht="14.4" x14ac:dyDescent="0.3">
      <c r="A619"/>
      <c r="B619"/>
      <c r="C619"/>
      <c r="D619"/>
      <c r="E619"/>
      <c r="F619"/>
      <c r="G619"/>
      <c r="H619"/>
      <c r="I619"/>
      <c r="J619"/>
      <c r="K619"/>
    </row>
    <row r="620" spans="1:11" ht="14.4" x14ac:dyDescent="0.3">
      <c r="A620"/>
      <c r="B620"/>
      <c r="C620"/>
      <c r="D620"/>
      <c r="E620"/>
      <c r="F620"/>
      <c r="G620"/>
      <c r="H620"/>
      <c r="I620"/>
      <c r="J620"/>
      <c r="K620"/>
    </row>
    <row r="621" spans="1:11" ht="14.4" x14ac:dyDescent="0.3">
      <c r="A621"/>
      <c r="B621"/>
      <c r="C621"/>
      <c r="D621"/>
      <c r="E621"/>
      <c r="F621"/>
      <c r="G621"/>
      <c r="H621"/>
      <c r="I621"/>
      <c r="J621"/>
      <c r="K621"/>
    </row>
    <row r="622" spans="1:11" ht="14.4" x14ac:dyDescent="0.3">
      <c r="A622"/>
      <c r="B622"/>
      <c r="C622"/>
      <c r="D622"/>
      <c r="E622"/>
      <c r="F622"/>
      <c r="G622"/>
      <c r="H622"/>
      <c r="I622"/>
      <c r="J622"/>
      <c r="K622"/>
    </row>
    <row r="623" spans="1:11" ht="14.4" x14ac:dyDescent="0.3">
      <c r="A623"/>
      <c r="B623"/>
      <c r="C623"/>
      <c r="D623"/>
      <c r="E623"/>
      <c r="F623"/>
      <c r="G623"/>
      <c r="H623"/>
      <c r="I623"/>
      <c r="J623"/>
      <c r="K623"/>
    </row>
    <row r="624" spans="1:11" ht="14.4" x14ac:dyDescent="0.3">
      <c r="A624"/>
      <c r="B624"/>
      <c r="C624"/>
      <c r="D624"/>
      <c r="E624"/>
      <c r="F624"/>
      <c r="G624"/>
      <c r="H624"/>
      <c r="I624"/>
      <c r="J624"/>
      <c r="K624"/>
    </row>
    <row r="625" spans="1:11" ht="14.4" x14ac:dyDescent="0.3">
      <c r="A625"/>
      <c r="B625"/>
      <c r="C625"/>
      <c r="D625"/>
      <c r="E625"/>
      <c r="F625"/>
      <c r="G625"/>
      <c r="H625"/>
      <c r="I625"/>
      <c r="J625"/>
      <c r="K625"/>
    </row>
    <row r="626" spans="1:11" ht="14.4" x14ac:dyDescent="0.3">
      <c r="A626"/>
      <c r="B626"/>
      <c r="C626"/>
      <c r="D626"/>
      <c r="E626"/>
      <c r="F626"/>
      <c r="G626"/>
      <c r="H626"/>
      <c r="I626"/>
      <c r="J626"/>
      <c r="K626"/>
    </row>
    <row r="627" spans="1:11" ht="14.4" x14ac:dyDescent="0.3">
      <c r="A627"/>
      <c r="B627"/>
      <c r="C627"/>
      <c r="D627"/>
      <c r="E627"/>
      <c r="F627"/>
      <c r="G627"/>
      <c r="H627"/>
      <c r="I627"/>
      <c r="J627"/>
      <c r="K627"/>
    </row>
    <row r="628" spans="1:11" ht="14.4" x14ac:dyDescent="0.3">
      <c r="A628"/>
      <c r="B628"/>
      <c r="C628"/>
      <c r="D628"/>
      <c r="E628"/>
      <c r="F628"/>
      <c r="G628"/>
      <c r="H628"/>
      <c r="I628"/>
      <c r="J628"/>
      <c r="K628"/>
    </row>
    <row r="629" spans="1:11" ht="14.4" x14ac:dyDescent="0.3">
      <c r="A629"/>
      <c r="B629"/>
      <c r="C629"/>
      <c r="D629"/>
      <c r="E629"/>
      <c r="F629"/>
      <c r="G629"/>
      <c r="H629"/>
      <c r="I629"/>
      <c r="J629"/>
      <c r="K629"/>
    </row>
    <row r="630" spans="1:11" ht="14.4" x14ac:dyDescent="0.3">
      <c r="A630"/>
      <c r="B630"/>
      <c r="C630"/>
      <c r="D630"/>
      <c r="E630"/>
      <c r="F630"/>
      <c r="G630"/>
      <c r="H630"/>
      <c r="I630"/>
      <c r="J630"/>
      <c r="K630"/>
    </row>
    <row r="631" spans="1:11" ht="14.4" x14ac:dyDescent="0.3">
      <c r="A631"/>
      <c r="B631"/>
      <c r="C631"/>
      <c r="D631"/>
      <c r="E631"/>
      <c r="F631"/>
      <c r="G631"/>
      <c r="H631"/>
      <c r="I631"/>
      <c r="J631"/>
      <c r="K631"/>
    </row>
    <row r="632" spans="1:11" ht="14.4" x14ac:dyDescent="0.3">
      <c r="A632"/>
      <c r="B632"/>
      <c r="C632"/>
      <c r="D632"/>
      <c r="E632"/>
      <c r="F632"/>
      <c r="G632"/>
      <c r="H632"/>
      <c r="I632"/>
      <c r="J632"/>
      <c r="K632"/>
    </row>
    <row r="633" spans="1:11" ht="14.4" x14ac:dyDescent="0.3">
      <c r="A633"/>
      <c r="B633"/>
      <c r="C633"/>
      <c r="D633"/>
      <c r="E633"/>
      <c r="F633"/>
      <c r="G633"/>
      <c r="H633"/>
      <c r="I633"/>
      <c r="J633"/>
      <c r="K633"/>
    </row>
    <row r="634" spans="1:11" ht="14.4" x14ac:dyDescent="0.3">
      <c r="A634"/>
      <c r="B634"/>
      <c r="C634"/>
      <c r="D634"/>
      <c r="E634"/>
      <c r="F634"/>
      <c r="G634"/>
      <c r="H634"/>
      <c r="I634"/>
      <c r="J634"/>
      <c r="K634"/>
    </row>
    <row r="635" spans="1:11" ht="14.4" x14ac:dyDescent="0.3">
      <c r="A635"/>
      <c r="B635"/>
      <c r="C635"/>
      <c r="D635"/>
      <c r="E635"/>
      <c r="F635"/>
      <c r="G635"/>
      <c r="H635"/>
      <c r="I635"/>
      <c r="J635"/>
      <c r="K635"/>
    </row>
    <row r="636" spans="1:11" ht="14.4" x14ac:dyDescent="0.3">
      <c r="A636"/>
      <c r="B636"/>
      <c r="C636"/>
      <c r="D636"/>
      <c r="E636"/>
      <c r="F636"/>
      <c r="G636"/>
      <c r="H636"/>
      <c r="I636"/>
      <c r="J636"/>
      <c r="K636"/>
    </row>
    <row r="637" spans="1:11" ht="14.4" x14ac:dyDescent="0.3">
      <c r="A637"/>
      <c r="B637"/>
      <c r="C637"/>
      <c r="D637"/>
      <c r="E637"/>
      <c r="F637"/>
      <c r="G637"/>
      <c r="H637"/>
      <c r="I637"/>
      <c r="J637"/>
      <c r="K637"/>
    </row>
    <row r="638" spans="1:11" ht="14.4" x14ac:dyDescent="0.3">
      <c r="A638"/>
      <c r="B638"/>
      <c r="C638"/>
      <c r="D638"/>
      <c r="E638"/>
      <c r="F638"/>
      <c r="G638"/>
      <c r="H638"/>
      <c r="I638"/>
      <c r="J638"/>
      <c r="K638"/>
    </row>
    <row r="639" spans="1:11" ht="14.4" x14ac:dyDescent="0.3">
      <c r="A639"/>
      <c r="B639"/>
      <c r="C639"/>
      <c r="D639"/>
      <c r="E639"/>
      <c r="F639"/>
      <c r="G639"/>
      <c r="H639"/>
      <c r="I639"/>
      <c r="J639"/>
      <c r="K639"/>
    </row>
    <row r="640" spans="1:11" ht="14.4" x14ac:dyDescent="0.3">
      <c r="A640"/>
      <c r="B640"/>
      <c r="C640"/>
      <c r="D640"/>
      <c r="E640"/>
      <c r="F640"/>
      <c r="G640"/>
      <c r="H640"/>
      <c r="I640"/>
      <c r="J640"/>
      <c r="K640"/>
    </row>
    <row r="641" spans="1:11" ht="14.4" x14ac:dyDescent="0.3">
      <c r="A641"/>
      <c r="B641"/>
      <c r="C641"/>
      <c r="D641"/>
      <c r="E641"/>
      <c r="F641"/>
      <c r="G641"/>
      <c r="H641"/>
      <c r="I641"/>
      <c r="J641"/>
      <c r="K641"/>
    </row>
    <row r="642" spans="1:11" ht="14.4" x14ac:dyDescent="0.3">
      <c r="A642"/>
      <c r="B642"/>
      <c r="C642"/>
      <c r="D642"/>
      <c r="E642"/>
      <c r="F642"/>
      <c r="G642"/>
      <c r="H642"/>
      <c r="I642"/>
      <c r="J642"/>
      <c r="K642"/>
    </row>
    <row r="643" spans="1:11" ht="14.4" x14ac:dyDescent="0.3">
      <c r="A643"/>
      <c r="B643"/>
      <c r="C643"/>
      <c r="D643"/>
      <c r="E643"/>
      <c r="F643"/>
      <c r="G643"/>
      <c r="H643"/>
      <c r="I643"/>
      <c r="J643"/>
      <c r="K643"/>
    </row>
    <row r="644" spans="1:11" ht="14.4" x14ac:dyDescent="0.3">
      <c r="A644"/>
      <c r="B644"/>
      <c r="C644"/>
      <c r="D644"/>
      <c r="E644"/>
      <c r="F644"/>
      <c r="G644"/>
      <c r="H644"/>
      <c r="I644"/>
      <c r="J644"/>
      <c r="K644"/>
    </row>
    <row r="645" spans="1:11" ht="14.4" x14ac:dyDescent="0.3">
      <c r="A645"/>
      <c r="B645"/>
      <c r="C645"/>
      <c r="D645"/>
      <c r="E645"/>
      <c r="F645"/>
      <c r="G645"/>
      <c r="H645"/>
      <c r="I645"/>
      <c r="J645"/>
      <c r="K645"/>
    </row>
    <row r="646" spans="1:11" ht="14.4" x14ac:dyDescent="0.3">
      <c r="A646"/>
      <c r="B646"/>
      <c r="C646"/>
      <c r="D646"/>
      <c r="E646"/>
      <c r="F646"/>
      <c r="G646"/>
      <c r="H646"/>
      <c r="I646"/>
      <c r="J646"/>
      <c r="K646"/>
    </row>
    <row r="647" spans="1:11" ht="14.4" x14ac:dyDescent="0.3">
      <c r="A647"/>
      <c r="B647"/>
      <c r="C647"/>
      <c r="D647"/>
      <c r="E647"/>
      <c r="F647"/>
      <c r="G647"/>
      <c r="H647"/>
      <c r="I647"/>
      <c r="J647"/>
      <c r="K647"/>
    </row>
    <row r="648" spans="1:11" ht="14.4" x14ac:dyDescent="0.3">
      <c r="A648"/>
      <c r="B648"/>
      <c r="C648"/>
      <c r="D648"/>
      <c r="E648"/>
      <c r="F648"/>
      <c r="G648"/>
      <c r="H648"/>
      <c r="I648"/>
      <c r="J648"/>
      <c r="K648"/>
    </row>
    <row r="649" spans="1:11" ht="14.4" x14ac:dyDescent="0.3">
      <c r="A649"/>
      <c r="B649"/>
      <c r="C649"/>
      <c r="D649"/>
      <c r="E649"/>
      <c r="F649"/>
      <c r="G649"/>
      <c r="H649"/>
      <c r="I649"/>
      <c r="J649"/>
      <c r="K649"/>
    </row>
    <row r="650" spans="1:11" ht="14.4" x14ac:dyDescent="0.3">
      <c r="A650"/>
      <c r="B650"/>
      <c r="C650"/>
      <c r="D650"/>
      <c r="E650"/>
      <c r="F650"/>
      <c r="G650"/>
      <c r="H650"/>
      <c r="I650"/>
      <c r="J650"/>
      <c r="K650"/>
    </row>
    <row r="651" spans="1:11" ht="14.4" x14ac:dyDescent="0.3">
      <c r="A651"/>
      <c r="B651"/>
      <c r="C651"/>
      <c r="D651"/>
      <c r="E651"/>
      <c r="F651"/>
      <c r="G651"/>
      <c r="H651"/>
      <c r="I651"/>
      <c r="J651"/>
      <c r="K651"/>
    </row>
    <row r="652" spans="1:11" ht="14.4" x14ac:dyDescent="0.3">
      <c r="A652"/>
      <c r="B652"/>
      <c r="C652"/>
      <c r="D652"/>
      <c r="E652"/>
      <c r="F652"/>
      <c r="G652"/>
      <c r="H652"/>
      <c r="I652"/>
      <c r="J652"/>
      <c r="K652"/>
    </row>
    <row r="653" spans="1:11" ht="14.4" x14ac:dyDescent="0.3">
      <c r="A653"/>
      <c r="B653"/>
      <c r="C653"/>
      <c r="D653"/>
      <c r="E653"/>
      <c r="F653"/>
      <c r="G653"/>
      <c r="H653"/>
      <c r="I653"/>
      <c r="J653"/>
      <c r="K653"/>
    </row>
    <row r="654" spans="1:11" ht="14.4" x14ac:dyDescent="0.3">
      <c r="A654"/>
      <c r="B654"/>
      <c r="C654"/>
      <c r="D654"/>
      <c r="E654"/>
      <c r="F654"/>
      <c r="G654"/>
      <c r="H654"/>
      <c r="I654"/>
      <c r="J654"/>
      <c r="K654"/>
    </row>
    <row r="655" spans="1:11" ht="14.4" x14ac:dyDescent="0.3">
      <c r="A655"/>
      <c r="B655"/>
      <c r="C655"/>
      <c r="D655"/>
      <c r="E655"/>
      <c r="F655"/>
      <c r="G655"/>
      <c r="H655"/>
      <c r="I655"/>
      <c r="J655"/>
      <c r="K655"/>
    </row>
    <row r="656" spans="1:11" ht="14.4" x14ac:dyDescent="0.3">
      <c r="A656"/>
      <c r="B656"/>
      <c r="C656"/>
      <c r="D656"/>
      <c r="E656"/>
      <c r="F656"/>
      <c r="G656"/>
      <c r="H656"/>
      <c r="I656"/>
      <c r="J656"/>
      <c r="K656"/>
    </row>
    <row r="657" spans="1:11" ht="14.4" x14ac:dyDescent="0.3">
      <c r="A657"/>
      <c r="B657"/>
      <c r="C657"/>
      <c r="D657"/>
      <c r="E657"/>
      <c r="F657"/>
      <c r="G657"/>
      <c r="H657"/>
      <c r="I657"/>
      <c r="J657"/>
      <c r="K657"/>
    </row>
    <row r="658" spans="1:11" ht="14.4" x14ac:dyDescent="0.3">
      <c r="A658"/>
      <c r="B658"/>
      <c r="C658"/>
      <c r="D658"/>
      <c r="E658"/>
      <c r="F658"/>
      <c r="G658"/>
      <c r="H658"/>
      <c r="I658"/>
      <c r="J658"/>
      <c r="K658"/>
    </row>
    <row r="659" spans="1:11" ht="14.4" x14ac:dyDescent="0.3">
      <c r="A659"/>
      <c r="B659"/>
      <c r="C659"/>
      <c r="D659"/>
      <c r="E659"/>
      <c r="F659"/>
      <c r="G659"/>
      <c r="H659"/>
      <c r="I659"/>
      <c r="J659"/>
      <c r="K659"/>
    </row>
    <row r="660" spans="1:11" ht="14.4" x14ac:dyDescent="0.3">
      <c r="A660"/>
      <c r="B660"/>
      <c r="C660"/>
      <c r="D660"/>
      <c r="E660"/>
      <c r="F660"/>
      <c r="G660"/>
      <c r="H660"/>
      <c r="I660"/>
      <c r="J660"/>
      <c r="K660"/>
    </row>
    <row r="661" spans="1:11" ht="14.4" x14ac:dyDescent="0.3">
      <c r="A661"/>
      <c r="B661"/>
      <c r="C661"/>
      <c r="D661"/>
      <c r="E661"/>
      <c r="F661"/>
      <c r="G661"/>
      <c r="H661"/>
      <c r="I661"/>
      <c r="J661"/>
      <c r="K661"/>
    </row>
    <row r="662" spans="1:11" ht="14.4" x14ac:dyDescent="0.3">
      <c r="A662"/>
      <c r="B662"/>
      <c r="C662"/>
      <c r="D662"/>
      <c r="E662"/>
      <c r="F662"/>
      <c r="G662"/>
      <c r="H662"/>
      <c r="I662"/>
      <c r="J662"/>
      <c r="K662"/>
    </row>
    <row r="663" spans="1:11" ht="14.4" x14ac:dyDescent="0.3">
      <c r="A663"/>
      <c r="B663"/>
      <c r="C663"/>
      <c r="D663"/>
      <c r="E663"/>
      <c r="F663"/>
      <c r="G663"/>
      <c r="H663"/>
      <c r="I663"/>
      <c r="J663"/>
      <c r="K663"/>
    </row>
    <row r="664" spans="1:11" ht="14.4" x14ac:dyDescent="0.3">
      <c r="A664"/>
      <c r="B664"/>
      <c r="C664"/>
      <c r="D664"/>
      <c r="E664"/>
      <c r="F664"/>
      <c r="G664"/>
      <c r="H664"/>
      <c r="I664"/>
      <c r="J664"/>
      <c r="K664"/>
    </row>
    <row r="665" spans="1:11" ht="14.4" x14ac:dyDescent="0.3">
      <c r="A665"/>
      <c r="B665"/>
      <c r="C665"/>
      <c r="D665"/>
      <c r="E665"/>
      <c r="F665"/>
      <c r="G665"/>
      <c r="H665"/>
      <c r="I665"/>
      <c r="J665"/>
      <c r="K665"/>
    </row>
    <row r="666" spans="1:11" ht="14.4" x14ac:dyDescent="0.3">
      <c r="A666"/>
      <c r="B666"/>
      <c r="C666"/>
      <c r="D666"/>
      <c r="E666"/>
      <c r="F666"/>
      <c r="G666"/>
      <c r="H666"/>
      <c r="I666"/>
      <c r="J666"/>
      <c r="K666"/>
    </row>
    <row r="667" spans="1:11" ht="14.4" x14ac:dyDescent="0.3">
      <c r="A667"/>
      <c r="B667"/>
      <c r="C667"/>
      <c r="D667"/>
      <c r="E667"/>
      <c r="F667"/>
      <c r="G667"/>
      <c r="H667"/>
      <c r="I667"/>
      <c r="J667"/>
      <c r="K667"/>
    </row>
    <row r="668" spans="1:11" ht="14.4" x14ac:dyDescent="0.3">
      <c r="A668"/>
      <c r="B668"/>
      <c r="C668"/>
      <c r="D668"/>
      <c r="E668"/>
      <c r="F668"/>
      <c r="G668"/>
      <c r="H668"/>
      <c r="I668"/>
      <c r="J668"/>
      <c r="K668"/>
    </row>
    <row r="669" spans="1:11" ht="14.4" x14ac:dyDescent="0.3">
      <c r="A669"/>
      <c r="B669"/>
      <c r="C669"/>
      <c r="D669"/>
      <c r="E669"/>
      <c r="F669"/>
      <c r="G669"/>
      <c r="H669"/>
      <c r="I669"/>
      <c r="J669"/>
      <c r="K669"/>
    </row>
    <row r="670" spans="1:11" ht="14.4" x14ac:dyDescent="0.3">
      <c r="A670"/>
      <c r="B670"/>
      <c r="C670"/>
      <c r="D670"/>
      <c r="E670"/>
      <c r="F670"/>
      <c r="G670"/>
      <c r="H670"/>
      <c r="I670"/>
      <c r="J670"/>
      <c r="K670"/>
    </row>
    <row r="671" spans="1:11" ht="14.4" x14ac:dyDescent="0.3">
      <c r="A671"/>
      <c r="B671"/>
      <c r="C671"/>
      <c r="D671"/>
      <c r="E671"/>
      <c r="F671"/>
      <c r="G671"/>
      <c r="H671"/>
      <c r="I671"/>
      <c r="J671"/>
      <c r="K671"/>
    </row>
    <row r="672" spans="1:11" ht="14.4" x14ac:dyDescent="0.3">
      <c r="A672"/>
      <c r="B672"/>
      <c r="C672"/>
      <c r="D672"/>
      <c r="E672"/>
      <c r="F672"/>
      <c r="G672"/>
      <c r="H672"/>
      <c r="I672"/>
      <c r="J672"/>
      <c r="K672"/>
    </row>
    <row r="673" spans="1:11" ht="14.4" x14ac:dyDescent="0.3">
      <c r="A673"/>
      <c r="B673"/>
      <c r="C673"/>
      <c r="D673"/>
      <c r="E673"/>
      <c r="F673"/>
      <c r="G673"/>
      <c r="H673"/>
      <c r="I673"/>
      <c r="J673"/>
      <c r="K673"/>
    </row>
    <row r="674" spans="1:11" ht="14.4" x14ac:dyDescent="0.3">
      <c r="A674"/>
      <c r="B674"/>
      <c r="C674"/>
      <c r="D674"/>
      <c r="E674"/>
      <c r="F674"/>
      <c r="G674"/>
      <c r="H674"/>
      <c r="I674"/>
      <c r="J674"/>
      <c r="K674"/>
    </row>
    <row r="675" spans="1:11" ht="14.4" x14ac:dyDescent="0.3">
      <c r="A675"/>
      <c r="B675"/>
      <c r="C675"/>
      <c r="D675"/>
      <c r="E675"/>
      <c r="F675"/>
      <c r="G675"/>
      <c r="H675"/>
      <c r="I675"/>
      <c r="J675"/>
      <c r="K675"/>
    </row>
    <row r="676" spans="1:11" ht="14.4" x14ac:dyDescent="0.3">
      <c r="A676"/>
      <c r="B676"/>
      <c r="C676"/>
      <c r="D676"/>
      <c r="E676"/>
      <c r="F676"/>
      <c r="G676"/>
      <c r="H676"/>
      <c r="I676"/>
      <c r="J676"/>
      <c r="K676"/>
    </row>
    <row r="677" spans="1:11" ht="14.4" x14ac:dyDescent="0.3">
      <c r="A677"/>
      <c r="B677"/>
      <c r="C677"/>
      <c r="D677"/>
      <c r="E677"/>
      <c r="F677"/>
      <c r="G677"/>
      <c r="H677"/>
      <c r="I677"/>
      <c r="J677"/>
      <c r="K677"/>
    </row>
    <row r="678" spans="1:11" ht="14.4" x14ac:dyDescent="0.3">
      <c r="A678"/>
      <c r="B678"/>
      <c r="C678"/>
      <c r="D678"/>
      <c r="E678"/>
      <c r="F678"/>
      <c r="G678"/>
      <c r="H678"/>
      <c r="I678"/>
      <c r="J678"/>
      <c r="K678"/>
    </row>
    <row r="679" spans="1:11" ht="14.4" x14ac:dyDescent="0.3">
      <c r="A679"/>
      <c r="B679"/>
      <c r="C679"/>
      <c r="D679"/>
      <c r="E679"/>
      <c r="F679"/>
      <c r="G679"/>
      <c r="H679"/>
      <c r="I679"/>
      <c r="J679"/>
      <c r="K679"/>
    </row>
    <row r="680" spans="1:11" ht="14.4" x14ac:dyDescent="0.3">
      <c r="A680"/>
      <c r="B680"/>
      <c r="C680"/>
      <c r="D680"/>
      <c r="E680"/>
      <c r="F680"/>
      <c r="G680"/>
      <c r="H680"/>
      <c r="I680"/>
      <c r="J680"/>
      <c r="K680"/>
    </row>
    <row r="681" spans="1:11" ht="14.4" x14ac:dyDescent="0.3">
      <c r="A681"/>
      <c r="B681"/>
      <c r="C681"/>
      <c r="D681"/>
      <c r="E681"/>
      <c r="F681"/>
      <c r="G681"/>
      <c r="H681"/>
      <c r="I681"/>
      <c r="J681"/>
      <c r="K681"/>
    </row>
    <row r="682" spans="1:11" ht="14.4" x14ac:dyDescent="0.3">
      <c r="A682"/>
      <c r="B682"/>
      <c r="C682"/>
      <c r="D682"/>
      <c r="E682"/>
      <c r="F682"/>
      <c r="G682"/>
      <c r="H682"/>
      <c r="I682"/>
      <c r="J682"/>
      <c r="K682"/>
    </row>
    <row r="683" spans="1:11" ht="14.4" x14ac:dyDescent="0.3">
      <c r="A683"/>
      <c r="B683"/>
      <c r="C683"/>
      <c r="D683"/>
      <c r="E683"/>
      <c r="F683"/>
      <c r="G683"/>
      <c r="H683"/>
      <c r="I683"/>
      <c r="J683"/>
      <c r="K683"/>
    </row>
    <row r="684" spans="1:11" ht="14.4" x14ac:dyDescent="0.3">
      <c r="A684"/>
      <c r="B684"/>
      <c r="C684"/>
      <c r="D684"/>
      <c r="E684"/>
      <c r="F684"/>
      <c r="G684"/>
      <c r="H684"/>
      <c r="I684"/>
      <c r="J684"/>
      <c r="K684"/>
    </row>
    <row r="685" spans="1:11" ht="14.4" x14ac:dyDescent="0.3">
      <c r="A685"/>
      <c r="B685"/>
      <c r="C685"/>
      <c r="D685"/>
      <c r="E685"/>
      <c r="F685"/>
      <c r="G685"/>
      <c r="H685"/>
      <c r="I685"/>
      <c r="J685"/>
      <c r="K685"/>
    </row>
    <row r="686" spans="1:11" ht="14.4" x14ac:dyDescent="0.3">
      <c r="A686"/>
      <c r="B686"/>
      <c r="C686"/>
      <c r="D686"/>
      <c r="E686"/>
      <c r="F686"/>
      <c r="G686"/>
      <c r="H686"/>
      <c r="I686"/>
      <c r="J686"/>
      <c r="K686"/>
    </row>
    <row r="687" spans="1:11" ht="14.4" x14ac:dyDescent="0.3">
      <c r="A687"/>
      <c r="B687"/>
      <c r="C687"/>
      <c r="D687"/>
      <c r="E687"/>
      <c r="F687"/>
      <c r="G687"/>
      <c r="H687"/>
      <c r="I687"/>
      <c r="J687"/>
      <c r="K687"/>
    </row>
    <row r="688" spans="1:11" ht="14.4" x14ac:dyDescent="0.3">
      <c r="A688"/>
      <c r="B688"/>
      <c r="C688"/>
      <c r="D688"/>
      <c r="E688"/>
      <c r="F688"/>
      <c r="G688"/>
      <c r="H688"/>
      <c r="I688"/>
      <c r="J688"/>
      <c r="K688"/>
    </row>
    <row r="689" spans="1:11" ht="14.4" x14ac:dyDescent="0.3">
      <c r="A689"/>
      <c r="B689"/>
      <c r="C689"/>
      <c r="D689"/>
      <c r="E689"/>
      <c r="F689"/>
      <c r="G689"/>
      <c r="H689"/>
      <c r="I689"/>
      <c r="J689"/>
      <c r="K689"/>
    </row>
    <row r="690" spans="1:11" ht="14.4" x14ac:dyDescent="0.3">
      <c r="A690"/>
      <c r="B690"/>
      <c r="C690"/>
      <c r="D690"/>
      <c r="E690"/>
      <c r="F690"/>
      <c r="G690"/>
      <c r="H690"/>
      <c r="I690"/>
      <c r="J690"/>
      <c r="K690"/>
    </row>
    <row r="691" spans="1:11" ht="14.4" x14ac:dyDescent="0.3">
      <c r="A691"/>
      <c r="B691"/>
      <c r="C691"/>
      <c r="D691"/>
      <c r="E691"/>
      <c r="F691"/>
      <c r="G691"/>
      <c r="H691"/>
      <c r="I691"/>
      <c r="J691"/>
      <c r="K691"/>
    </row>
    <row r="692" spans="1:11" ht="14.4" x14ac:dyDescent="0.3">
      <c r="A692"/>
      <c r="B692"/>
      <c r="C692"/>
      <c r="D692"/>
      <c r="E692"/>
      <c r="F692"/>
      <c r="G692"/>
      <c r="H692"/>
      <c r="I692"/>
      <c r="J692"/>
      <c r="K692"/>
    </row>
    <row r="693" spans="1:11" ht="14.4" x14ac:dyDescent="0.3">
      <c r="A693"/>
      <c r="B693"/>
      <c r="C693"/>
      <c r="D693"/>
      <c r="E693"/>
      <c r="F693"/>
      <c r="G693"/>
      <c r="H693"/>
      <c r="I693"/>
      <c r="J693"/>
      <c r="K693"/>
    </row>
    <row r="694" spans="1:11" ht="14.4" x14ac:dyDescent="0.3">
      <c r="A694"/>
      <c r="B694"/>
      <c r="C694"/>
      <c r="D694"/>
      <c r="E694"/>
      <c r="F694"/>
      <c r="G694"/>
      <c r="H694"/>
      <c r="I694"/>
      <c r="J694"/>
      <c r="K694"/>
    </row>
    <row r="695" spans="1:11" ht="14.4" x14ac:dyDescent="0.3">
      <c r="A695"/>
      <c r="B695"/>
      <c r="C695"/>
      <c r="D695"/>
      <c r="E695"/>
      <c r="F695"/>
      <c r="G695"/>
      <c r="H695"/>
      <c r="I695"/>
      <c r="J695"/>
      <c r="K695"/>
    </row>
    <row r="696" spans="1:11" ht="14.4" x14ac:dyDescent="0.3">
      <c r="A696"/>
      <c r="B696"/>
      <c r="C696"/>
      <c r="D696"/>
      <c r="E696"/>
      <c r="F696"/>
      <c r="G696"/>
      <c r="H696"/>
      <c r="I696"/>
      <c r="J696"/>
      <c r="K696"/>
    </row>
    <row r="697" spans="1:11" ht="14.4" x14ac:dyDescent="0.3">
      <c r="A697"/>
      <c r="B697"/>
      <c r="C697"/>
      <c r="D697"/>
      <c r="E697"/>
      <c r="F697"/>
      <c r="G697"/>
      <c r="H697"/>
      <c r="I697"/>
      <c r="J697"/>
      <c r="K697"/>
    </row>
    <row r="698" spans="1:11" ht="14.4" x14ac:dyDescent="0.3">
      <c r="A698"/>
      <c r="B698"/>
      <c r="C698"/>
      <c r="D698"/>
      <c r="E698"/>
      <c r="F698"/>
      <c r="G698"/>
      <c r="H698"/>
      <c r="I698"/>
      <c r="J698"/>
      <c r="K698"/>
    </row>
    <row r="699" spans="1:11" ht="14.4" x14ac:dyDescent="0.3">
      <c r="A699"/>
      <c r="B699"/>
      <c r="C699"/>
      <c r="D699"/>
      <c r="E699"/>
      <c r="F699"/>
      <c r="G699"/>
      <c r="H699"/>
      <c r="I699"/>
      <c r="J699"/>
      <c r="K699"/>
    </row>
    <row r="700" spans="1:11" ht="14.4" x14ac:dyDescent="0.3">
      <c r="A700"/>
      <c r="B700"/>
      <c r="C700"/>
      <c r="D700"/>
      <c r="E700"/>
      <c r="F700"/>
      <c r="G700"/>
      <c r="H700"/>
      <c r="I700"/>
      <c r="J700"/>
      <c r="K700"/>
    </row>
    <row r="701" spans="1:11" ht="14.4" x14ac:dyDescent="0.3">
      <c r="A701"/>
      <c r="B701"/>
      <c r="C701"/>
      <c r="D701"/>
      <c r="E701"/>
      <c r="F701"/>
      <c r="G701"/>
      <c r="H701"/>
      <c r="I701"/>
      <c r="J701"/>
      <c r="K701"/>
    </row>
    <row r="702" spans="1:11" ht="14.4" x14ac:dyDescent="0.3">
      <c r="A702"/>
      <c r="B702"/>
      <c r="C702"/>
      <c r="D702"/>
      <c r="E702"/>
      <c r="F702"/>
      <c r="G702"/>
      <c r="H702"/>
      <c r="I702"/>
      <c r="J702"/>
      <c r="K702"/>
    </row>
    <row r="703" spans="1:11" ht="14.4" x14ac:dyDescent="0.3">
      <c r="A703"/>
      <c r="B703"/>
      <c r="C703"/>
      <c r="D703"/>
      <c r="E703"/>
      <c r="F703"/>
      <c r="G703"/>
      <c r="H703"/>
      <c r="I703"/>
      <c r="J703"/>
      <c r="K703"/>
    </row>
    <row r="704" spans="1:11" ht="14.4" x14ac:dyDescent="0.3">
      <c r="A704"/>
      <c r="B704"/>
      <c r="C704"/>
      <c r="D704"/>
      <c r="E704"/>
      <c r="F704"/>
      <c r="G704"/>
      <c r="H704"/>
      <c r="I704"/>
      <c r="J704"/>
      <c r="K704"/>
    </row>
    <row r="705" spans="1:11" ht="14.4" x14ac:dyDescent="0.3">
      <c r="A705"/>
      <c r="B705"/>
      <c r="C705"/>
      <c r="D705"/>
      <c r="E705"/>
      <c r="F705"/>
      <c r="G705"/>
      <c r="H705"/>
      <c r="I705"/>
      <c r="J705"/>
      <c r="K705"/>
    </row>
    <row r="706" spans="1:11" ht="14.4" x14ac:dyDescent="0.3">
      <c r="A706"/>
      <c r="B706"/>
      <c r="C706"/>
      <c r="D706"/>
      <c r="E706"/>
      <c r="F706"/>
      <c r="G706"/>
      <c r="H706"/>
      <c r="I706"/>
      <c r="J706"/>
      <c r="K706"/>
    </row>
    <row r="707" spans="1:11" ht="14.4" x14ac:dyDescent="0.3">
      <c r="A707"/>
      <c r="B707"/>
      <c r="C707"/>
      <c r="D707"/>
      <c r="E707"/>
      <c r="F707"/>
      <c r="G707"/>
      <c r="H707"/>
      <c r="I707"/>
      <c r="J707"/>
      <c r="K707"/>
    </row>
    <row r="708" spans="1:11" ht="14.4" x14ac:dyDescent="0.3">
      <c r="A708"/>
      <c r="B708"/>
      <c r="C708"/>
      <c r="D708"/>
      <c r="E708"/>
      <c r="F708"/>
      <c r="G708"/>
      <c r="H708"/>
      <c r="I708"/>
      <c r="J708"/>
      <c r="K708"/>
    </row>
    <row r="709" spans="1:11" ht="14.4" x14ac:dyDescent="0.3">
      <c r="A709"/>
      <c r="B709"/>
      <c r="C709"/>
      <c r="D709"/>
      <c r="E709"/>
      <c r="F709"/>
      <c r="G709"/>
      <c r="H709"/>
      <c r="I709"/>
      <c r="J709"/>
      <c r="K709"/>
    </row>
    <row r="710" spans="1:11" ht="14.4" x14ac:dyDescent="0.3">
      <c r="A710"/>
      <c r="B710"/>
      <c r="C710"/>
      <c r="D710"/>
      <c r="E710"/>
      <c r="F710"/>
      <c r="G710"/>
      <c r="H710"/>
      <c r="I710"/>
      <c r="J710"/>
      <c r="K710"/>
    </row>
    <row r="711" spans="1:11" ht="14.4" x14ac:dyDescent="0.3">
      <c r="A711"/>
      <c r="B711"/>
      <c r="C711"/>
      <c r="D711"/>
      <c r="E711"/>
      <c r="F711"/>
      <c r="G711"/>
      <c r="H711"/>
      <c r="I711"/>
      <c r="J711"/>
      <c r="K711"/>
    </row>
    <row r="712" spans="1:11" ht="14.4" x14ac:dyDescent="0.3">
      <c r="A712"/>
      <c r="B712"/>
      <c r="C712"/>
      <c r="D712"/>
      <c r="E712"/>
      <c r="F712"/>
      <c r="G712"/>
      <c r="H712"/>
      <c r="I712"/>
      <c r="J712"/>
      <c r="K712"/>
    </row>
    <row r="713" spans="1:11" ht="14.4" x14ac:dyDescent="0.3">
      <c r="A713"/>
      <c r="B713"/>
      <c r="C713"/>
      <c r="D713"/>
      <c r="E713"/>
      <c r="F713"/>
      <c r="G713"/>
      <c r="H713"/>
      <c r="I713"/>
      <c r="J713"/>
      <c r="K713"/>
    </row>
  </sheetData>
  <autoFilter ref="A10:J444" xr:uid="{00000000-0009-0000-0000-00000E000000}"/>
  <dataConsolidate/>
  <mergeCells count="4">
    <mergeCell ref="A444:F444"/>
    <mergeCell ref="A452:C452"/>
    <mergeCell ref="E452:F452"/>
    <mergeCell ref="E454:F454"/>
  </mergeCells>
  <dataValidations count="3">
    <dataValidation type="list" allowBlank="1" showInputMessage="1" showErrorMessage="1" sqref="F11:F443" xr:uid="{00000000-0002-0000-0E00-000000000000}">
      <formula1>трати</formula1>
    </dataValidation>
    <dataValidation type="list" allowBlank="1" showInputMessage="1" showErrorMessage="1" sqref="H11:H443" xr:uid="{00000000-0002-0000-0E00-000001000000}">
      <formula1>рп</formula1>
    </dataValidation>
    <dataValidation type="list" allowBlank="1" showInputMessage="1" showErrorMessage="1" sqref="E11:E443" xr:uid="{00000000-0002-0000-0E00-000002000000}">
      <formula1>д</formula1>
    </dataValidation>
  </dataValidations>
  <printOptions horizontalCentered="1"/>
  <pageMargins left="0.51181102362204722" right="0.43307086614173229" top="0.82677165354330717" bottom="0.6692913385826772" header="0.43307086614173229" footer="0.27559055118110237"/>
  <pageSetup paperSize="9" scale="50" fitToHeight="0" orientation="portrait" r:id="rId2"/>
  <headerFooter alignWithMargins="0">
    <oddHeader xml:space="preserve">&amp;C&amp;"Arial,полужирный"&amp;12СПИСОК ОПЕРАЦІЙ ЗА ЗВІТНИЙ ПЕРІОД
</oddHeader>
    <oddFooter>&amp;C&amp;F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27">
    <tabColor theme="8" tint="0.59999389629810485"/>
  </sheetPr>
  <dimension ref="A1:M322"/>
  <sheetViews>
    <sheetView zoomScaleNormal="100" zoomScaleSheetLayoutView="100" workbookViewId="0">
      <selection activeCell="J24" sqref="J24"/>
    </sheetView>
  </sheetViews>
  <sheetFormatPr defaultColWidth="9.109375" defaultRowHeight="13.2" x14ac:dyDescent="0.25"/>
  <cols>
    <col min="1" max="1" width="5" style="100" customWidth="1"/>
    <col min="2" max="2" width="24.44140625" style="100" customWidth="1"/>
    <col min="3" max="3" width="25.5546875" style="100" customWidth="1"/>
    <col min="4" max="4" width="15.109375" style="100" customWidth="1"/>
    <col min="5" max="5" width="18.33203125" style="100" customWidth="1"/>
    <col min="6" max="6" width="17.109375" style="100" customWidth="1"/>
    <col min="7" max="7" width="20" style="100" customWidth="1"/>
    <col min="8" max="8" width="24.6640625" style="100" customWidth="1"/>
    <col min="9" max="9" width="12.6640625" style="100" customWidth="1"/>
    <col min="10" max="10" width="10.5546875" style="100" customWidth="1"/>
    <col min="11" max="16384" width="9.109375" style="100"/>
  </cols>
  <sheetData>
    <row r="1" spans="1:13" ht="24" customHeight="1" thickBot="1" x14ac:dyDescent="0.3">
      <c r="A1" s="305" t="s">
        <v>36</v>
      </c>
      <c r="B1" s="306"/>
      <c r="C1" s="306"/>
      <c r="D1" s="306"/>
      <c r="E1" s="306"/>
      <c r="F1" s="306"/>
      <c r="G1" s="306"/>
      <c r="H1" s="306"/>
      <c r="I1" s="306"/>
      <c r="J1" s="307"/>
    </row>
    <row r="2" spans="1:13" x14ac:dyDescent="0.25">
      <c r="A2" s="101"/>
      <c r="B2" s="22"/>
      <c r="C2" s="101"/>
      <c r="D2" s="101"/>
      <c r="E2" s="101"/>
      <c r="F2" s="101"/>
      <c r="G2" s="101"/>
      <c r="H2" s="101"/>
      <c r="I2" s="101"/>
      <c r="J2" s="102"/>
      <c r="K2" s="102"/>
      <c r="L2" s="102"/>
      <c r="M2" s="102"/>
    </row>
    <row r="3" spans="1:13" x14ac:dyDescent="0.25">
      <c r="A3" s="101"/>
      <c r="B3" s="22"/>
      <c r="C3" s="101"/>
      <c r="D3" s="101"/>
      <c r="E3" s="101"/>
      <c r="F3" s="101"/>
      <c r="G3" s="101"/>
      <c r="H3" s="101"/>
      <c r="I3" s="101"/>
      <c r="J3" s="102"/>
      <c r="K3" s="102"/>
      <c r="L3" s="102"/>
      <c r="M3" s="102"/>
    </row>
    <row r="4" spans="1:13" ht="39.75" customHeight="1" x14ac:dyDescent="0.25">
      <c r="A4" s="308" t="s">
        <v>37</v>
      </c>
      <c r="B4" s="310" t="s">
        <v>38</v>
      </c>
      <c r="C4" s="308" t="s">
        <v>39</v>
      </c>
      <c r="D4" s="312" t="s">
        <v>40</v>
      </c>
      <c r="E4" s="313"/>
      <c r="F4" s="308" t="s">
        <v>41</v>
      </c>
      <c r="G4" s="308" t="s">
        <v>42</v>
      </c>
      <c r="H4" s="308" t="s">
        <v>43</v>
      </c>
      <c r="I4" s="314" t="s">
        <v>44</v>
      </c>
      <c r="J4" s="314"/>
      <c r="K4" s="102"/>
      <c r="L4" s="102"/>
    </row>
    <row r="5" spans="1:13" ht="24" customHeight="1" x14ac:dyDescent="0.25">
      <c r="A5" s="309"/>
      <c r="B5" s="311"/>
      <c r="C5" s="309"/>
      <c r="D5" s="103" t="s">
        <v>45</v>
      </c>
      <c r="E5" s="103" t="s">
        <v>46</v>
      </c>
      <c r="F5" s="309"/>
      <c r="G5" s="309"/>
      <c r="H5" s="309"/>
      <c r="I5" s="103" t="s">
        <v>45</v>
      </c>
      <c r="J5" s="103" t="s">
        <v>46</v>
      </c>
      <c r="K5" s="102"/>
      <c r="L5" s="102"/>
    </row>
    <row r="6" spans="1:13" s="119" customFormat="1" ht="11.25" customHeight="1" x14ac:dyDescent="0.25">
      <c r="A6" s="104">
        <v>1</v>
      </c>
      <c r="B6" s="104">
        <v>2</v>
      </c>
      <c r="C6" s="105">
        <v>3</v>
      </c>
      <c r="D6" s="104">
        <v>4</v>
      </c>
      <c r="E6" s="104">
        <v>5</v>
      </c>
      <c r="F6" s="104">
        <v>6</v>
      </c>
      <c r="G6" s="104">
        <v>7</v>
      </c>
      <c r="H6" s="104">
        <v>8</v>
      </c>
      <c r="I6" s="104" t="s">
        <v>47</v>
      </c>
      <c r="J6" s="104" t="s">
        <v>76</v>
      </c>
      <c r="K6" s="118"/>
      <c r="L6" s="118"/>
    </row>
    <row r="7" spans="1:13" x14ac:dyDescent="0.25">
      <c r="A7" s="106"/>
      <c r="B7" s="107"/>
      <c r="C7" s="107"/>
      <c r="D7" s="108"/>
      <c r="E7" s="108"/>
      <c r="F7" s="108"/>
      <c r="G7" s="108"/>
      <c r="H7" s="108"/>
      <c r="I7" s="108">
        <f t="shared" ref="I7:I17" si="0">D7+G7-H7</f>
        <v>0</v>
      </c>
      <c r="J7" s="108">
        <f t="shared" ref="J7:J17" si="1">E7+F7-G7</f>
        <v>0</v>
      </c>
      <c r="K7" s="102"/>
      <c r="L7" s="102"/>
    </row>
    <row r="8" spans="1:13" x14ac:dyDescent="0.25">
      <c r="A8" s="106"/>
      <c r="B8" s="127"/>
      <c r="C8" s="127"/>
      <c r="D8" s="108"/>
      <c r="E8" s="108"/>
      <c r="F8" s="108"/>
      <c r="G8" s="108"/>
      <c r="H8" s="108"/>
      <c r="I8" s="108">
        <f t="shared" si="0"/>
        <v>0</v>
      </c>
      <c r="J8" s="108">
        <f t="shared" si="1"/>
        <v>0</v>
      </c>
      <c r="K8" s="102"/>
      <c r="L8" s="102"/>
    </row>
    <row r="9" spans="1:13" x14ac:dyDescent="0.25">
      <c r="A9" s="106"/>
      <c r="B9" s="127"/>
      <c r="C9" s="127"/>
      <c r="D9" s="108"/>
      <c r="E9" s="108"/>
      <c r="F9" s="108"/>
      <c r="G9" s="108"/>
      <c r="H9" s="108"/>
      <c r="I9" s="108">
        <f t="shared" si="0"/>
        <v>0</v>
      </c>
      <c r="J9" s="108">
        <f t="shared" si="1"/>
        <v>0</v>
      </c>
      <c r="K9" s="102"/>
      <c r="L9" s="102"/>
    </row>
    <row r="10" spans="1:13" x14ac:dyDescent="0.25">
      <c r="A10" s="106"/>
      <c r="B10" s="127"/>
      <c r="C10" s="127"/>
      <c r="D10" s="108"/>
      <c r="E10" s="108"/>
      <c r="F10" s="108"/>
      <c r="G10" s="108"/>
      <c r="H10" s="108"/>
      <c r="I10" s="108">
        <f t="shared" si="0"/>
        <v>0</v>
      </c>
      <c r="J10" s="108">
        <f t="shared" si="1"/>
        <v>0</v>
      </c>
      <c r="K10" s="102"/>
      <c r="L10" s="102"/>
    </row>
    <row r="11" spans="1:13" x14ac:dyDescent="0.25">
      <c r="A11" s="106"/>
      <c r="B11" s="107"/>
      <c r="C11" s="127"/>
      <c r="D11" s="108"/>
      <c r="E11" s="108"/>
      <c r="F11" s="108"/>
      <c r="G11" s="108"/>
      <c r="H11" s="108"/>
      <c r="I11" s="108">
        <f t="shared" si="0"/>
        <v>0</v>
      </c>
      <c r="J11" s="108">
        <f t="shared" si="1"/>
        <v>0</v>
      </c>
      <c r="K11" s="102"/>
      <c r="L11" s="102"/>
    </row>
    <row r="12" spans="1:13" x14ac:dyDescent="0.25">
      <c r="A12" s="106"/>
      <c r="B12" s="107"/>
      <c r="C12" s="107"/>
      <c r="D12" s="108"/>
      <c r="E12" s="108"/>
      <c r="F12" s="108"/>
      <c r="G12" s="108"/>
      <c r="H12" s="108"/>
      <c r="I12" s="108">
        <f t="shared" si="0"/>
        <v>0</v>
      </c>
      <c r="J12" s="108">
        <f t="shared" si="1"/>
        <v>0</v>
      </c>
      <c r="K12" s="102"/>
      <c r="L12" s="102"/>
    </row>
    <row r="13" spans="1:13" x14ac:dyDescent="0.25">
      <c r="A13" s="106"/>
      <c r="B13" s="107"/>
      <c r="C13" s="107"/>
      <c r="D13" s="108"/>
      <c r="E13" s="108"/>
      <c r="F13" s="108"/>
      <c r="G13" s="108"/>
      <c r="H13" s="108"/>
      <c r="I13" s="108">
        <f t="shared" si="0"/>
        <v>0</v>
      </c>
      <c r="J13" s="108">
        <f t="shared" si="1"/>
        <v>0</v>
      </c>
      <c r="K13" s="102"/>
      <c r="L13" s="102"/>
    </row>
    <row r="14" spans="1:13" x14ac:dyDescent="0.25">
      <c r="A14" s="106"/>
      <c r="B14" s="107"/>
      <c r="C14" s="107"/>
      <c r="D14" s="108"/>
      <c r="E14" s="108"/>
      <c r="F14" s="108"/>
      <c r="G14" s="108"/>
      <c r="H14" s="108"/>
      <c r="I14" s="108">
        <f t="shared" si="0"/>
        <v>0</v>
      </c>
      <c r="J14" s="108">
        <f t="shared" si="1"/>
        <v>0</v>
      </c>
      <c r="K14" s="102"/>
      <c r="L14" s="102"/>
    </row>
    <row r="15" spans="1:13" x14ac:dyDescent="0.25">
      <c r="A15" s="106"/>
      <c r="B15" s="107"/>
      <c r="C15" s="107"/>
      <c r="D15" s="108"/>
      <c r="E15" s="108"/>
      <c r="F15" s="108"/>
      <c r="G15" s="108"/>
      <c r="H15" s="108"/>
      <c r="I15" s="108">
        <f t="shared" si="0"/>
        <v>0</v>
      </c>
      <c r="J15" s="108">
        <f t="shared" si="1"/>
        <v>0</v>
      </c>
      <c r="K15" s="102"/>
      <c r="L15" s="102"/>
    </row>
    <row r="16" spans="1:13" x14ac:dyDescent="0.25">
      <c r="A16" s="106"/>
      <c r="B16" s="107"/>
      <c r="C16" s="107"/>
      <c r="D16" s="108"/>
      <c r="E16" s="108"/>
      <c r="F16" s="108"/>
      <c r="G16" s="108"/>
      <c r="H16" s="108"/>
      <c r="I16" s="108">
        <f t="shared" si="0"/>
        <v>0</v>
      </c>
      <c r="J16" s="108">
        <f t="shared" si="1"/>
        <v>0</v>
      </c>
      <c r="K16" s="102"/>
      <c r="L16" s="102"/>
    </row>
    <row r="17" spans="1:13" x14ac:dyDescent="0.25">
      <c r="A17" s="106"/>
      <c r="B17" s="106"/>
      <c r="C17" s="107"/>
      <c r="D17" s="108"/>
      <c r="E17" s="108"/>
      <c r="F17" s="108"/>
      <c r="G17" s="108"/>
      <c r="H17" s="108"/>
      <c r="I17" s="108">
        <f t="shared" si="0"/>
        <v>0</v>
      </c>
      <c r="J17" s="108">
        <f t="shared" si="1"/>
        <v>0</v>
      </c>
      <c r="K17" s="102"/>
      <c r="L17" s="102"/>
    </row>
    <row r="18" spans="1:13" s="113" customFormat="1" x14ac:dyDescent="0.25">
      <c r="A18" s="109"/>
      <c r="B18" s="110"/>
      <c r="C18" s="110"/>
      <c r="D18" s="111">
        <f t="shared" ref="D18:J18" si="2">SUM(D7:D17)</f>
        <v>0</v>
      </c>
      <c r="E18" s="111">
        <f t="shared" si="2"/>
        <v>0</v>
      </c>
      <c r="F18" s="111">
        <f t="shared" si="2"/>
        <v>0</v>
      </c>
      <c r="G18" s="111">
        <f t="shared" si="2"/>
        <v>0</v>
      </c>
      <c r="H18" s="111">
        <f t="shared" si="2"/>
        <v>0</v>
      </c>
      <c r="I18" s="111">
        <f t="shared" si="2"/>
        <v>0</v>
      </c>
      <c r="J18" s="111">
        <f t="shared" si="2"/>
        <v>0</v>
      </c>
      <c r="K18" s="112"/>
      <c r="L18" s="112"/>
    </row>
    <row r="19" spans="1:13" x14ac:dyDescent="0.25">
      <c r="A19" s="101"/>
      <c r="B19" s="101"/>
      <c r="C19" s="101"/>
      <c r="D19" s="101"/>
      <c r="E19" s="101"/>
      <c r="F19" s="101"/>
      <c r="G19" s="101"/>
      <c r="H19" s="101"/>
      <c r="I19" s="101"/>
      <c r="J19" s="102"/>
      <c r="K19" s="102"/>
      <c r="L19" s="102"/>
    </row>
    <row r="20" spans="1:13" x14ac:dyDescent="0.25">
      <c r="A20" s="101"/>
      <c r="B20" s="65" t="s">
        <v>5</v>
      </c>
      <c r="C20" s="125"/>
      <c r="D20" s="101"/>
      <c r="E20" s="101"/>
      <c r="F20" s="101"/>
      <c r="G20" s="101"/>
      <c r="H20" s="101"/>
      <c r="I20" s="101"/>
      <c r="J20" s="102"/>
      <c r="K20" s="102"/>
      <c r="L20" s="102"/>
    </row>
    <row r="21" spans="1:13" x14ac:dyDescent="0.25">
      <c r="A21" s="101"/>
      <c r="B21" s="22"/>
      <c r="C21" s="101"/>
      <c r="D21" s="101"/>
      <c r="E21" s="101"/>
      <c r="F21" s="101"/>
      <c r="G21" s="101"/>
      <c r="H21" s="101"/>
      <c r="I21" s="101"/>
      <c r="J21" s="102"/>
      <c r="K21" s="102"/>
      <c r="L21" s="102"/>
    </row>
    <row r="22" spans="1:13" x14ac:dyDescent="0.25">
      <c r="A22" s="101"/>
      <c r="B22" s="22"/>
      <c r="C22" s="101"/>
      <c r="D22" s="101"/>
      <c r="E22" s="101"/>
      <c r="F22" s="101"/>
      <c r="G22" s="101"/>
      <c r="H22" s="101"/>
      <c r="I22" s="101"/>
      <c r="J22" s="102"/>
      <c r="K22" s="102"/>
      <c r="L22" s="102"/>
      <c r="M22" s="102"/>
    </row>
    <row r="23" spans="1:13" x14ac:dyDescent="0.25">
      <c r="A23" s="101"/>
      <c r="B23" s="65" t="s">
        <v>6</v>
      </c>
      <c r="C23" s="125"/>
      <c r="D23" s="101"/>
      <c r="E23" s="101"/>
      <c r="F23" s="101"/>
      <c r="G23" s="101"/>
      <c r="H23" s="101"/>
      <c r="I23" s="101"/>
      <c r="J23" s="102"/>
      <c r="K23" s="102"/>
      <c r="L23" s="102"/>
      <c r="M23" s="102"/>
    </row>
    <row r="24" spans="1:13" x14ac:dyDescent="0.25">
      <c r="A24" s="101"/>
      <c r="B24" s="49" t="s">
        <v>106</v>
      </c>
      <c r="C24" s="101"/>
      <c r="D24" s="101"/>
      <c r="E24" s="101"/>
      <c r="F24" s="101"/>
      <c r="G24" s="101"/>
      <c r="H24" s="101"/>
      <c r="I24" s="101"/>
      <c r="J24" s="102"/>
      <c r="K24" s="102"/>
      <c r="L24" s="102"/>
      <c r="M24" s="102"/>
    </row>
    <row r="25" spans="1:13" ht="12" customHeight="1" x14ac:dyDescent="0.25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</row>
    <row r="26" spans="1:13" x14ac:dyDescent="0.25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</row>
    <row r="27" spans="1:13" x14ac:dyDescent="0.25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1:13" x14ac:dyDescent="0.2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</row>
    <row r="29" spans="1:13" x14ac:dyDescent="0.2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</row>
    <row r="30" spans="1:13" x14ac:dyDescent="0.2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</row>
    <row r="31" spans="1:13" x14ac:dyDescent="0.25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</row>
    <row r="32" spans="1:13" x14ac:dyDescent="0.2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</row>
    <row r="33" spans="1:13" x14ac:dyDescent="0.2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</row>
    <row r="34" spans="1:13" x14ac:dyDescent="0.25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</row>
    <row r="35" spans="1:13" x14ac:dyDescent="0.2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</row>
    <row r="36" spans="1:13" x14ac:dyDescent="0.2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</row>
    <row r="37" spans="1:13" x14ac:dyDescent="0.25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</row>
    <row r="38" spans="1:13" x14ac:dyDescent="0.25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</row>
    <row r="39" spans="1:13" x14ac:dyDescent="0.2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</row>
    <row r="40" spans="1:13" x14ac:dyDescent="0.2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</row>
    <row r="41" spans="1:13" x14ac:dyDescent="0.2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</row>
    <row r="42" spans="1:13" x14ac:dyDescent="0.2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</row>
    <row r="43" spans="1:13" x14ac:dyDescent="0.2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</row>
    <row r="44" spans="1:13" x14ac:dyDescent="0.2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</row>
    <row r="45" spans="1:13" x14ac:dyDescent="0.25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</row>
    <row r="46" spans="1:13" x14ac:dyDescent="0.2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</row>
    <row r="47" spans="1:13" x14ac:dyDescent="0.25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</row>
    <row r="48" spans="1:13" x14ac:dyDescent="0.25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</row>
    <row r="49" spans="1:13" x14ac:dyDescent="0.25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</row>
    <row r="50" spans="1:13" x14ac:dyDescent="0.25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</row>
    <row r="51" spans="1:13" x14ac:dyDescent="0.25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</row>
    <row r="52" spans="1:13" x14ac:dyDescent="0.25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</row>
    <row r="53" spans="1:13" x14ac:dyDescent="0.25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</row>
    <row r="54" spans="1:13" x14ac:dyDescent="0.25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</row>
    <row r="55" spans="1:13" x14ac:dyDescent="0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</row>
    <row r="56" spans="1:13" x14ac:dyDescent="0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</row>
    <row r="57" spans="1:13" x14ac:dyDescent="0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</row>
    <row r="58" spans="1:13" x14ac:dyDescent="0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</row>
    <row r="59" spans="1:13" x14ac:dyDescent="0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</row>
    <row r="60" spans="1:13" x14ac:dyDescent="0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</row>
    <row r="61" spans="1:13" x14ac:dyDescent="0.25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</row>
    <row r="62" spans="1:13" x14ac:dyDescent="0.25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</row>
    <row r="63" spans="1:13" x14ac:dyDescent="0.25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</row>
    <row r="64" spans="1:13" x14ac:dyDescent="0.25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</row>
    <row r="65" spans="1:13" x14ac:dyDescent="0.25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1:13" x14ac:dyDescent="0.25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</row>
    <row r="67" spans="1:13" x14ac:dyDescent="0.2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</row>
    <row r="68" spans="1:13" x14ac:dyDescent="0.2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</row>
    <row r="69" spans="1:13" x14ac:dyDescent="0.2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</row>
    <row r="70" spans="1:13" x14ac:dyDescent="0.2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</row>
    <row r="71" spans="1:13" x14ac:dyDescent="0.25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</row>
    <row r="72" spans="1:13" x14ac:dyDescent="0.25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</row>
    <row r="73" spans="1:13" x14ac:dyDescent="0.25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</row>
    <row r="74" spans="1:13" x14ac:dyDescent="0.25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</row>
    <row r="75" spans="1:13" x14ac:dyDescent="0.25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</row>
    <row r="76" spans="1:13" x14ac:dyDescent="0.25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</row>
    <row r="77" spans="1:13" x14ac:dyDescent="0.25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</row>
    <row r="78" spans="1:13" x14ac:dyDescent="0.25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</row>
    <row r="79" spans="1:13" x14ac:dyDescent="0.25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</row>
    <row r="80" spans="1:13" x14ac:dyDescent="0.25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</row>
    <row r="81" spans="1:13" x14ac:dyDescent="0.25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</row>
    <row r="82" spans="1:13" x14ac:dyDescent="0.25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</row>
    <row r="83" spans="1:13" x14ac:dyDescent="0.25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</row>
    <row r="84" spans="1:13" x14ac:dyDescent="0.25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</row>
    <row r="85" spans="1:13" x14ac:dyDescent="0.25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</row>
    <row r="86" spans="1:13" x14ac:dyDescent="0.25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</row>
    <row r="87" spans="1:13" x14ac:dyDescent="0.25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</row>
    <row r="88" spans="1:13" x14ac:dyDescent="0.25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</row>
    <row r="89" spans="1:13" x14ac:dyDescent="0.2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</row>
    <row r="90" spans="1:13" x14ac:dyDescent="0.25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</row>
    <row r="91" spans="1:13" x14ac:dyDescent="0.2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</row>
    <row r="92" spans="1:13" x14ac:dyDescent="0.2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</row>
    <row r="93" spans="1:13" x14ac:dyDescent="0.2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</row>
    <row r="94" spans="1:13" x14ac:dyDescent="0.25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</row>
    <row r="95" spans="1:13" x14ac:dyDescent="0.25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</row>
    <row r="96" spans="1:13" x14ac:dyDescent="0.2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</row>
    <row r="97" spans="1:13" x14ac:dyDescent="0.2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</row>
    <row r="98" spans="1:13" x14ac:dyDescent="0.2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</row>
    <row r="99" spans="1:13" x14ac:dyDescent="0.2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</row>
    <row r="100" spans="1:13" x14ac:dyDescent="0.2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</row>
    <row r="101" spans="1:13" x14ac:dyDescent="0.2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</row>
    <row r="102" spans="1:13" x14ac:dyDescent="0.2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</row>
    <row r="103" spans="1:13" x14ac:dyDescent="0.2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</row>
    <row r="104" spans="1:13" x14ac:dyDescent="0.2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</row>
    <row r="105" spans="1:13" x14ac:dyDescent="0.2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</row>
    <row r="106" spans="1:13" x14ac:dyDescent="0.2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</row>
    <row r="107" spans="1:13" x14ac:dyDescent="0.2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</row>
    <row r="108" spans="1:13" x14ac:dyDescent="0.2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</row>
    <row r="109" spans="1:13" x14ac:dyDescent="0.25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</row>
    <row r="110" spans="1:13" x14ac:dyDescent="0.25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</row>
    <row r="111" spans="1:13" x14ac:dyDescent="0.2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</row>
    <row r="112" spans="1:13" x14ac:dyDescent="0.2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</row>
    <row r="113" spans="1:13" x14ac:dyDescent="0.2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</row>
    <row r="114" spans="1:13" x14ac:dyDescent="0.2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</row>
    <row r="115" spans="1:13" x14ac:dyDescent="0.2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</row>
    <row r="116" spans="1:13" x14ac:dyDescent="0.25">
      <c r="A116" s="114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</row>
    <row r="117" spans="1:13" x14ac:dyDescent="0.25">
      <c r="A117" s="115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</row>
    <row r="118" spans="1:13" x14ac:dyDescent="0.25">
      <c r="A118" s="115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</row>
    <row r="119" spans="1:13" x14ac:dyDescent="0.25">
      <c r="A119" s="115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</row>
    <row r="120" spans="1:13" x14ac:dyDescent="0.25">
      <c r="A120" s="115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</row>
    <row r="121" spans="1:13" x14ac:dyDescent="0.25">
      <c r="A121" s="115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</row>
    <row r="122" spans="1:13" x14ac:dyDescent="0.25">
      <c r="A122" s="115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</row>
    <row r="123" spans="1:13" x14ac:dyDescent="0.25">
      <c r="A123" s="115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</row>
    <row r="124" spans="1:13" x14ac:dyDescent="0.25">
      <c r="A124" s="115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</row>
    <row r="125" spans="1:13" x14ac:dyDescent="0.25">
      <c r="A125" s="115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</row>
    <row r="126" spans="1:13" x14ac:dyDescent="0.25">
      <c r="A126" s="115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</row>
    <row r="127" spans="1:13" x14ac:dyDescent="0.25">
      <c r="A127" s="115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</row>
    <row r="128" spans="1:13" x14ac:dyDescent="0.25">
      <c r="A128" s="115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</row>
    <row r="129" spans="1:13" x14ac:dyDescent="0.25">
      <c r="A129" s="115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</row>
    <row r="130" spans="1:13" x14ac:dyDescent="0.25">
      <c r="A130" s="115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</row>
    <row r="131" spans="1:13" x14ac:dyDescent="0.25">
      <c r="A131" s="115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</row>
    <row r="132" spans="1:13" x14ac:dyDescent="0.25">
      <c r="A132" s="115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</row>
    <row r="133" spans="1:13" x14ac:dyDescent="0.25">
      <c r="A133" s="115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</row>
    <row r="134" spans="1:13" x14ac:dyDescent="0.25">
      <c r="A134" s="115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</row>
    <row r="135" spans="1:13" x14ac:dyDescent="0.25">
      <c r="A135" s="115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</row>
    <row r="136" spans="1:13" x14ac:dyDescent="0.25">
      <c r="A136" s="115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</row>
    <row r="137" spans="1:13" x14ac:dyDescent="0.25">
      <c r="A137" s="115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</row>
    <row r="138" spans="1:13" x14ac:dyDescent="0.25">
      <c r="A138" s="115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1:13" x14ac:dyDescent="0.25">
      <c r="A139" s="115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</row>
    <row r="140" spans="1:13" x14ac:dyDescent="0.25">
      <c r="A140" s="115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</row>
    <row r="141" spans="1:13" x14ac:dyDescent="0.25">
      <c r="A141" s="115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</row>
    <row r="142" spans="1:13" x14ac:dyDescent="0.25">
      <c r="A142" s="115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</row>
    <row r="143" spans="1:13" x14ac:dyDescent="0.25">
      <c r="A143" s="115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</row>
    <row r="144" spans="1:13" x14ac:dyDescent="0.25">
      <c r="A144" s="115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</row>
    <row r="145" spans="1:12" x14ac:dyDescent="0.25">
      <c r="A145" s="115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</row>
    <row r="146" spans="1:12" x14ac:dyDescent="0.25">
      <c r="A146" s="115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</row>
    <row r="147" spans="1:12" x14ac:dyDescent="0.25">
      <c r="A147" s="115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</row>
    <row r="148" spans="1:12" x14ac:dyDescent="0.25">
      <c r="A148" s="115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</row>
    <row r="149" spans="1:12" x14ac:dyDescent="0.25">
      <c r="A149" s="115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</row>
    <row r="150" spans="1:12" x14ac:dyDescent="0.25">
      <c r="A150" s="115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</row>
    <row r="151" spans="1:12" x14ac:dyDescent="0.25">
      <c r="A151" s="115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1:12" x14ac:dyDescent="0.25">
      <c r="A152" s="115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1:12" x14ac:dyDescent="0.25">
      <c r="A153" s="115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4" spans="1:12" x14ac:dyDescent="0.25">
      <c r="A154" s="115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</row>
    <row r="155" spans="1:12" x14ac:dyDescent="0.25">
      <c r="A155" s="115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</row>
    <row r="156" spans="1:12" x14ac:dyDescent="0.25">
      <c r="A156" s="115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</row>
    <row r="157" spans="1:12" x14ac:dyDescent="0.25">
      <c r="A157" s="115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</row>
    <row r="158" spans="1:12" x14ac:dyDescent="0.25">
      <c r="A158" s="115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</row>
    <row r="159" spans="1:12" x14ac:dyDescent="0.25">
      <c r="A159" s="115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</row>
    <row r="160" spans="1:12" x14ac:dyDescent="0.25">
      <c r="A160" s="115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</row>
    <row r="161" spans="1:12" x14ac:dyDescent="0.25">
      <c r="A161" s="115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</row>
    <row r="162" spans="1:12" x14ac:dyDescent="0.25">
      <c r="A162" s="115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</row>
    <row r="163" spans="1:12" x14ac:dyDescent="0.25">
      <c r="A163" s="115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</row>
    <row r="164" spans="1:12" x14ac:dyDescent="0.25">
      <c r="A164" s="115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</row>
    <row r="165" spans="1:12" x14ac:dyDescent="0.25">
      <c r="A165" s="115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</row>
    <row r="166" spans="1:12" x14ac:dyDescent="0.25">
      <c r="A166" s="115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</row>
    <row r="167" spans="1:12" x14ac:dyDescent="0.25">
      <c r="A167" s="115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</row>
    <row r="168" spans="1:12" x14ac:dyDescent="0.25">
      <c r="A168" s="115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</row>
    <row r="169" spans="1:12" x14ac:dyDescent="0.25">
      <c r="A169" s="115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</row>
    <row r="170" spans="1:12" x14ac:dyDescent="0.25">
      <c r="A170" s="115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1:12" x14ac:dyDescent="0.25">
      <c r="A171" s="115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1:12" x14ac:dyDescent="0.25">
      <c r="A172" s="115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1:12" x14ac:dyDescent="0.25">
      <c r="A173" s="115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1:12" x14ac:dyDescent="0.25">
      <c r="A174" s="115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1:12" x14ac:dyDescent="0.25">
      <c r="A175" s="115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1:12" x14ac:dyDescent="0.25">
      <c r="A176" s="115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1:12" x14ac:dyDescent="0.25">
      <c r="A177" s="115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1:12" x14ac:dyDescent="0.25">
      <c r="A178" s="115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1:12" x14ac:dyDescent="0.25">
      <c r="A179" s="115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1:12" x14ac:dyDescent="0.25">
      <c r="A180" s="115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1:12" x14ac:dyDescent="0.25">
      <c r="A181" s="115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1:12" x14ac:dyDescent="0.25">
      <c r="A182" s="115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1:12" x14ac:dyDescent="0.25">
      <c r="A183" s="115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1:12" x14ac:dyDescent="0.25">
      <c r="A184" s="115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1:12" x14ac:dyDescent="0.25">
      <c r="A185" s="115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1:12" x14ac:dyDescent="0.25">
      <c r="A186" s="115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7" spans="1:12" x14ac:dyDescent="0.25">
      <c r="A187" s="115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</row>
    <row r="188" spans="1:12" x14ac:dyDescent="0.25">
      <c r="A188" s="115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</row>
    <row r="189" spans="1:12" x14ac:dyDescent="0.25">
      <c r="A189" s="115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</row>
    <row r="190" spans="1:12" x14ac:dyDescent="0.25">
      <c r="A190" s="115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</row>
    <row r="191" spans="1:12" x14ac:dyDescent="0.25">
      <c r="A191" s="115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</row>
    <row r="192" spans="1:12" x14ac:dyDescent="0.25">
      <c r="A192" s="115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</row>
    <row r="193" spans="1:12" x14ac:dyDescent="0.25">
      <c r="A193" s="115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</row>
    <row r="194" spans="1:12" x14ac:dyDescent="0.25">
      <c r="A194" s="115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</row>
    <row r="195" spans="1:12" x14ac:dyDescent="0.25">
      <c r="A195" s="115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</row>
    <row r="196" spans="1:12" x14ac:dyDescent="0.25">
      <c r="A196" s="115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</row>
    <row r="197" spans="1:12" x14ac:dyDescent="0.25">
      <c r="A197" s="115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</row>
    <row r="198" spans="1:12" x14ac:dyDescent="0.25">
      <c r="A198" s="115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</row>
    <row r="199" spans="1:12" x14ac:dyDescent="0.25">
      <c r="A199" s="115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</row>
    <row r="200" spans="1:12" x14ac:dyDescent="0.25">
      <c r="A200" s="115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</row>
    <row r="201" spans="1:12" x14ac:dyDescent="0.25">
      <c r="A201" s="115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</row>
    <row r="202" spans="1:12" x14ac:dyDescent="0.25">
      <c r="A202" s="115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</row>
    <row r="203" spans="1:12" x14ac:dyDescent="0.25">
      <c r="A203" s="115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</row>
    <row r="204" spans="1:12" x14ac:dyDescent="0.25">
      <c r="A204" s="115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</row>
    <row r="205" spans="1:12" x14ac:dyDescent="0.25">
      <c r="A205" s="115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</row>
    <row r="206" spans="1:12" x14ac:dyDescent="0.25">
      <c r="A206" s="115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</row>
    <row r="207" spans="1:12" x14ac:dyDescent="0.25">
      <c r="A207" s="115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1:12" x14ac:dyDescent="0.25">
      <c r="A208" s="115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</row>
    <row r="209" spans="1:12" x14ac:dyDescent="0.25">
      <c r="A209" s="115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</row>
    <row r="210" spans="1:12" x14ac:dyDescent="0.25">
      <c r="A210" s="115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</row>
    <row r="211" spans="1:12" x14ac:dyDescent="0.25">
      <c r="A211" s="115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</row>
    <row r="212" spans="1:12" x14ac:dyDescent="0.25">
      <c r="A212" s="115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</row>
    <row r="213" spans="1:12" x14ac:dyDescent="0.25">
      <c r="A213" s="115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</row>
    <row r="214" spans="1:12" x14ac:dyDescent="0.25">
      <c r="A214" s="115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</row>
    <row r="215" spans="1:12" x14ac:dyDescent="0.25">
      <c r="A215" s="115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</row>
    <row r="216" spans="1:12" x14ac:dyDescent="0.25">
      <c r="A216" s="116"/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</row>
    <row r="217" spans="1:12" x14ac:dyDescent="0.25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</row>
    <row r="218" spans="1:12" x14ac:dyDescent="0.25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</row>
    <row r="219" spans="1:12" x14ac:dyDescent="0.25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</row>
    <row r="220" spans="1:12" x14ac:dyDescent="0.25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</row>
    <row r="221" spans="1:12" x14ac:dyDescent="0.25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</row>
    <row r="222" spans="1:12" x14ac:dyDescent="0.25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</row>
    <row r="223" spans="1:12" x14ac:dyDescent="0.25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</row>
    <row r="224" spans="1:12" x14ac:dyDescent="0.25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</row>
    <row r="225" spans="1:12" x14ac:dyDescent="0.25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</row>
    <row r="226" spans="1:12" x14ac:dyDescent="0.25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</row>
    <row r="227" spans="1:12" x14ac:dyDescent="0.25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</row>
    <row r="228" spans="1:12" x14ac:dyDescent="0.25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</row>
    <row r="229" spans="1:12" x14ac:dyDescent="0.25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</row>
    <row r="230" spans="1:12" x14ac:dyDescent="0.25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</row>
    <row r="231" spans="1:12" x14ac:dyDescent="0.25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</row>
    <row r="232" spans="1:12" x14ac:dyDescent="0.25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</row>
    <row r="233" spans="1:12" x14ac:dyDescent="0.25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</row>
    <row r="234" spans="1:12" x14ac:dyDescent="0.25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</row>
    <row r="235" spans="1:12" x14ac:dyDescent="0.25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</row>
    <row r="236" spans="1:12" x14ac:dyDescent="0.25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</row>
    <row r="237" spans="1:12" x14ac:dyDescent="0.25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</row>
    <row r="238" spans="1:12" x14ac:dyDescent="0.25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</row>
    <row r="239" spans="1:12" x14ac:dyDescent="0.25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</row>
    <row r="240" spans="1:12" x14ac:dyDescent="0.25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</row>
    <row r="241" spans="1:12" x14ac:dyDescent="0.25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</row>
    <row r="242" spans="1:12" x14ac:dyDescent="0.25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</row>
    <row r="243" spans="1:12" x14ac:dyDescent="0.25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</row>
    <row r="244" spans="1:12" x14ac:dyDescent="0.25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</row>
    <row r="245" spans="1:12" x14ac:dyDescent="0.25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</row>
    <row r="246" spans="1:12" x14ac:dyDescent="0.25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</row>
    <row r="247" spans="1:12" x14ac:dyDescent="0.25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</row>
    <row r="248" spans="1:12" x14ac:dyDescent="0.25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</row>
    <row r="249" spans="1:12" x14ac:dyDescent="0.25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</row>
    <row r="250" spans="1:12" x14ac:dyDescent="0.25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</row>
    <row r="251" spans="1:12" x14ac:dyDescent="0.25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</row>
    <row r="252" spans="1:12" x14ac:dyDescent="0.25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</row>
    <row r="253" spans="1:12" x14ac:dyDescent="0.25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</row>
    <row r="254" spans="1:12" x14ac:dyDescent="0.25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</row>
    <row r="255" spans="1:12" x14ac:dyDescent="0.25">
      <c r="A255" s="116"/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</row>
    <row r="256" spans="1:12" x14ac:dyDescent="0.25">
      <c r="A256" s="116"/>
      <c r="B256" s="116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</row>
    <row r="257" spans="1:12" x14ac:dyDescent="0.25">
      <c r="A257" s="116"/>
      <c r="B257" s="116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</row>
    <row r="258" spans="1:12" x14ac:dyDescent="0.25">
      <c r="A258" s="116"/>
      <c r="B258" s="116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</row>
    <row r="259" spans="1:12" x14ac:dyDescent="0.25">
      <c r="A259" s="116"/>
      <c r="B259" s="116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</row>
    <row r="260" spans="1:12" x14ac:dyDescent="0.25">
      <c r="A260" s="116"/>
      <c r="B260" s="116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</row>
    <row r="261" spans="1:12" x14ac:dyDescent="0.25">
      <c r="A261" s="116"/>
      <c r="B261" s="116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</row>
    <row r="262" spans="1:12" x14ac:dyDescent="0.25">
      <c r="A262" s="116"/>
      <c r="B262" s="116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</row>
    <row r="263" spans="1:12" x14ac:dyDescent="0.25">
      <c r="A263" s="116"/>
      <c r="B263" s="116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</row>
    <row r="264" spans="1:12" x14ac:dyDescent="0.25">
      <c r="A264" s="116"/>
      <c r="B264" s="116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</row>
    <row r="265" spans="1:12" x14ac:dyDescent="0.25">
      <c r="A265" s="116"/>
      <c r="B265" s="116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</row>
    <row r="266" spans="1:12" x14ac:dyDescent="0.25">
      <c r="A266" s="116"/>
      <c r="B266" s="116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</row>
    <row r="267" spans="1:12" x14ac:dyDescent="0.25">
      <c r="A267" s="116"/>
      <c r="B267" s="116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</row>
    <row r="268" spans="1:12" x14ac:dyDescent="0.25">
      <c r="A268" s="116"/>
      <c r="B268" s="116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</row>
    <row r="269" spans="1:12" x14ac:dyDescent="0.25">
      <c r="A269" s="116"/>
      <c r="B269" s="116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</row>
    <row r="270" spans="1:12" x14ac:dyDescent="0.25">
      <c r="A270" s="116"/>
      <c r="B270" s="116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</row>
    <row r="271" spans="1:12" x14ac:dyDescent="0.25">
      <c r="A271" s="116"/>
      <c r="B271" s="116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</row>
    <row r="272" spans="1:12" x14ac:dyDescent="0.25">
      <c r="A272" s="116"/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</row>
    <row r="273" spans="1:12" x14ac:dyDescent="0.25">
      <c r="A273" s="116"/>
      <c r="B273" s="116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</row>
    <row r="274" spans="1:12" x14ac:dyDescent="0.25">
      <c r="A274" s="116"/>
      <c r="B274" s="116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</row>
    <row r="275" spans="1:12" x14ac:dyDescent="0.25">
      <c r="A275" s="116"/>
      <c r="B275" s="116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</row>
    <row r="276" spans="1:12" x14ac:dyDescent="0.25">
      <c r="A276" s="116"/>
      <c r="B276" s="116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</row>
    <row r="277" spans="1:12" x14ac:dyDescent="0.25">
      <c r="A277" s="116"/>
      <c r="B277" s="116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</row>
    <row r="278" spans="1:12" x14ac:dyDescent="0.25">
      <c r="A278" s="116"/>
      <c r="B278" s="116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</row>
    <row r="279" spans="1:12" x14ac:dyDescent="0.25">
      <c r="A279" s="116"/>
      <c r="B279" s="116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</row>
    <row r="280" spans="1:12" x14ac:dyDescent="0.25">
      <c r="A280" s="116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</row>
    <row r="281" spans="1:12" x14ac:dyDescent="0.25">
      <c r="A281" s="116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</row>
    <row r="282" spans="1:12" x14ac:dyDescent="0.25">
      <c r="A282" s="116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</row>
    <row r="283" spans="1:12" x14ac:dyDescent="0.25">
      <c r="A283" s="116"/>
      <c r="B283" s="116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</row>
    <row r="284" spans="1:12" x14ac:dyDescent="0.25">
      <c r="A284" s="116"/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</row>
    <row r="285" spans="1:12" x14ac:dyDescent="0.25">
      <c r="A285" s="116"/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</row>
    <row r="286" spans="1:12" x14ac:dyDescent="0.25">
      <c r="A286" s="116"/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</row>
    <row r="287" spans="1:12" x14ac:dyDescent="0.25">
      <c r="A287" s="116"/>
      <c r="B287" s="116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</row>
    <row r="288" spans="1:12" x14ac:dyDescent="0.25">
      <c r="A288" s="116"/>
      <c r="B288" s="116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</row>
    <row r="289" spans="1:12" x14ac:dyDescent="0.25">
      <c r="A289" s="116"/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</row>
    <row r="290" spans="1:12" x14ac:dyDescent="0.25">
      <c r="A290" s="116"/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</row>
    <row r="291" spans="1:12" x14ac:dyDescent="0.25">
      <c r="A291" s="116"/>
      <c r="B291" s="116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</row>
    <row r="292" spans="1:12" x14ac:dyDescent="0.25">
      <c r="A292" s="116"/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</row>
    <row r="293" spans="1:12" x14ac:dyDescent="0.25">
      <c r="A293" s="116"/>
      <c r="B293" s="116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</row>
    <row r="294" spans="1:12" x14ac:dyDescent="0.25">
      <c r="A294" s="116"/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</row>
    <row r="295" spans="1:12" x14ac:dyDescent="0.25">
      <c r="A295" s="116"/>
      <c r="B295" s="116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</row>
    <row r="296" spans="1:12" x14ac:dyDescent="0.25">
      <c r="A296" s="116"/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</row>
    <row r="297" spans="1:12" x14ac:dyDescent="0.25">
      <c r="A297" s="116"/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</row>
    <row r="298" spans="1:12" x14ac:dyDescent="0.25">
      <c r="A298" s="116"/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</row>
    <row r="299" spans="1:12" x14ac:dyDescent="0.25">
      <c r="A299" s="116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</row>
    <row r="300" spans="1:12" x14ac:dyDescent="0.25">
      <c r="A300" s="116"/>
      <c r="B300" s="116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</row>
    <row r="301" spans="1:12" x14ac:dyDescent="0.25">
      <c r="A301" s="116"/>
      <c r="B301" s="116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</row>
    <row r="302" spans="1:12" x14ac:dyDescent="0.25">
      <c r="A302" s="116"/>
      <c r="B302" s="116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</row>
    <row r="303" spans="1:12" x14ac:dyDescent="0.25">
      <c r="A303" s="116"/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</row>
    <row r="304" spans="1:12" x14ac:dyDescent="0.25">
      <c r="A304" s="116"/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</row>
    <row r="305" spans="1:12" x14ac:dyDescent="0.25">
      <c r="A305" s="116"/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</row>
    <row r="306" spans="1:12" x14ac:dyDescent="0.25">
      <c r="A306" s="116"/>
      <c r="B306" s="116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</row>
    <row r="307" spans="1:12" x14ac:dyDescent="0.25">
      <c r="A307" s="116"/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</row>
    <row r="308" spans="1:12" x14ac:dyDescent="0.25">
      <c r="A308" s="116"/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</row>
    <row r="309" spans="1:12" x14ac:dyDescent="0.25">
      <c r="A309" s="116"/>
      <c r="B309" s="116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</row>
    <row r="310" spans="1:12" x14ac:dyDescent="0.25">
      <c r="A310" s="116"/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</row>
    <row r="311" spans="1:12" x14ac:dyDescent="0.25">
      <c r="A311" s="116"/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</row>
    <row r="312" spans="1:12" x14ac:dyDescent="0.25">
      <c r="A312" s="116"/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</row>
    <row r="313" spans="1:12" x14ac:dyDescent="0.25">
      <c r="A313" s="116"/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</row>
    <row r="314" spans="1:12" x14ac:dyDescent="0.25">
      <c r="A314" s="116"/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</row>
    <row r="315" spans="1:12" x14ac:dyDescent="0.25">
      <c r="A315" s="116"/>
      <c r="B315" s="116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</row>
    <row r="316" spans="1:12" x14ac:dyDescent="0.25">
      <c r="A316" s="116"/>
      <c r="B316" s="116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</row>
    <row r="317" spans="1:12" x14ac:dyDescent="0.25">
      <c r="A317" s="116"/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</row>
    <row r="318" spans="1:12" x14ac:dyDescent="0.25">
      <c r="A318" s="116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</row>
    <row r="319" spans="1:12" x14ac:dyDescent="0.25">
      <c r="A319" s="116"/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</row>
    <row r="320" spans="1:12" x14ac:dyDescent="0.25">
      <c r="A320" s="116"/>
      <c r="B320" s="116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</row>
    <row r="321" spans="1:12" x14ac:dyDescent="0.25">
      <c r="A321" s="116"/>
      <c r="B321" s="116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</row>
    <row r="322" spans="1:12" x14ac:dyDescent="0.25">
      <c r="A322" s="116"/>
      <c r="B322" s="116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</row>
  </sheetData>
  <autoFilter ref="A4:J18" xr:uid="{00000000-0009-0000-0000-00000F000000}">
    <filterColumn colId="3" showButton="0"/>
    <filterColumn colId="8" showButton="0"/>
  </autoFilter>
  <mergeCells count="9">
    <mergeCell ref="A1:J1"/>
    <mergeCell ref="A4:A5"/>
    <mergeCell ref="B4:B5"/>
    <mergeCell ref="C4:C5"/>
    <mergeCell ref="D4:E4"/>
    <mergeCell ref="F4:F5"/>
    <mergeCell ref="G4:G5"/>
    <mergeCell ref="H4:H5"/>
    <mergeCell ref="I4:J4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5" fitToHeight="0" orientation="landscape" horizontalDpi="200" verticalDpi="200" r:id="rId1"/>
  <headerFooter alignWithMargins="0">
    <oddHeader>&amp;CКонтрагенти</oddHeader>
    <oddFooter>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28">
    <tabColor theme="8" tint="0.59999389629810485"/>
  </sheetPr>
  <dimension ref="A1:M322"/>
  <sheetViews>
    <sheetView zoomScaleNormal="100" zoomScaleSheetLayoutView="100" workbookViewId="0">
      <selection activeCell="E10" sqref="E10"/>
    </sheetView>
  </sheetViews>
  <sheetFormatPr defaultColWidth="9.109375" defaultRowHeight="13.2" x14ac:dyDescent="0.25"/>
  <cols>
    <col min="1" max="1" width="5" style="100" customWidth="1"/>
    <col min="2" max="2" width="24.44140625" style="100" customWidth="1"/>
    <col min="3" max="3" width="25.5546875" style="100" customWidth="1"/>
    <col min="4" max="4" width="15.109375" style="100" customWidth="1"/>
    <col min="5" max="5" width="18.33203125" style="100" customWidth="1"/>
    <col min="6" max="6" width="17.109375" style="100" customWidth="1"/>
    <col min="7" max="7" width="20" style="100" customWidth="1"/>
    <col min="8" max="8" width="24.6640625" style="100" customWidth="1"/>
    <col min="9" max="9" width="12.6640625" style="100" customWidth="1"/>
    <col min="10" max="10" width="10.5546875" style="100" customWidth="1"/>
    <col min="11" max="16384" width="9.109375" style="100"/>
  </cols>
  <sheetData>
    <row r="1" spans="1:13" ht="24" customHeight="1" thickBot="1" x14ac:dyDescent="0.3">
      <c r="A1" s="305" t="s">
        <v>36</v>
      </c>
      <c r="B1" s="306"/>
      <c r="C1" s="306"/>
      <c r="D1" s="306"/>
      <c r="E1" s="306"/>
      <c r="F1" s="306"/>
      <c r="G1" s="306"/>
      <c r="H1" s="306"/>
      <c r="I1" s="306"/>
      <c r="J1" s="307"/>
    </row>
    <row r="2" spans="1:13" x14ac:dyDescent="0.25">
      <c r="A2" s="101"/>
      <c r="B2" s="22"/>
      <c r="C2" s="101"/>
      <c r="D2" s="101"/>
      <c r="E2" s="101"/>
      <c r="F2" s="101"/>
      <c r="G2" s="101"/>
      <c r="H2" s="101"/>
      <c r="I2" s="101"/>
      <c r="J2" s="102"/>
      <c r="K2" s="102"/>
      <c r="L2" s="102"/>
      <c r="M2" s="102"/>
    </row>
    <row r="3" spans="1:13" x14ac:dyDescent="0.25">
      <c r="A3" s="101"/>
      <c r="B3" s="22"/>
      <c r="C3" s="101"/>
      <c r="D3" s="101"/>
      <c r="E3" s="101"/>
      <c r="F3" s="101"/>
      <c r="G3" s="101"/>
      <c r="H3" s="101"/>
      <c r="I3" s="101"/>
      <c r="J3" s="102"/>
      <c r="K3" s="102"/>
      <c r="L3" s="102"/>
      <c r="M3" s="102"/>
    </row>
    <row r="4" spans="1:13" ht="39.75" customHeight="1" x14ac:dyDescent="0.25">
      <c r="A4" s="308" t="s">
        <v>37</v>
      </c>
      <c r="B4" s="310" t="s">
        <v>38</v>
      </c>
      <c r="C4" s="308" t="s">
        <v>39</v>
      </c>
      <c r="D4" s="312" t="s">
        <v>40</v>
      </c>
      <c r="E4" s="313"/>
      <c r="F4" s="308" t="s">
        <v>41</v>
      </c>
      <c r="G4" s="308" t="s">
        <v>42</v>
      </c>
      <c r="H4" s="308" t="s">
        <v>43</v>
      </c>
      <c r="I4" s="314" t="s">
        <v>44</v>
      </c>
      <c r="J4" s="314"/>
      <c r="K4" s="102"/>
      <c r="L4" s="102"/>
    </row>
    <row r="5" spans="1:13" ht="24" customHeight="1" x14ac:dyDescent="0.25">
      <c r="A5" s="309"/>
      <c r="B5" s="311"/>
      <c r="C5" s="309"/>
      <c r="D5" s="103" t="s">
        <v>45</v>
      </c>
      <c r="E5" s="103" t="s">
        <v>46</v>
      </c>
      <c r="F5" s="309"/>
      <c r="G5" s="309"/>
      <c r="H5" s="309"/>
      <c r="I5" s="103" t="s">
        <v>45</v>
      </c>
      <c r="J5" s="103" t="s">
        <v>46</v>
      </c>
      <c r="K5" s="102"/>
      <c r="L5" s="102"/>
    </row>
    <row r="6" spans="1:13" s="119" customFormat="1" ht="11.25" customHeight="1" x14ac:dyDescent="0.25">
      <c r="A6" s="104">
        <v>1</v>
      </c>
      <c r="B6" s="104">
        <v>2</v>
      </c>
      <c r="C6" s="105">
        <v>3</v>
      </c>
      <c r="D6" s="104">
        <v>4</v>
      </c>
      <c r="E6" s="104">
        <v>5</v>
      </c>
      <c r="F6" s="104">
        <v>6</v>
      </c>
      <c r="G6" s="104">
        <v>7</v>
      </c>
      <c r="H6" s="104">
        <v>8</v>
      </c>
      <c r="I6" s="104" t="s">
        <v>47</v>
      </c>
      <c r="J6" s="104" t="s">
        <v>76</v>
      </c>
      <c r="K6" s="118"/>
      <c r="L6" s="118"/>
    </row>
    <row r="7" spans="1:13" x14ac:dyDescent="0.25">
      <c r="A7" s="106"/>
      <c r="B7" s="107"/>
      <c r="C7" s="107"/>
      <c r="D7" s="108"/>
      <c r="E7" s="108"/>
      <c r="F7" s="108"/>
      <c r="G7" s="108"/>
      <c r="H7" s="108"/>
      <c r="I7" s="108">
        <f t="shared" ref="I7:I17" si="0">D7+G7-H7</f>
        <v>0</v>
      </c>
      <c r="J7" s="108">
        <f t="shared" ref="J7:J17" si="1">E7+F7-G7</f>
        <v>0</v>
      </c>
      <c r="K7" s="102"/>
      <c r="L7" s="102"/>
    </row>
    <row r="8" spans="1:13" x14ac:dyDescent="0.25">
      <c r="A8" s="106"/>
      <c r="B8" s="127"/>
      <c r="C8" s="127"/>
      <c r="D8" s="108"/>
      <c r="E8" s="108"/>
      <c r="F8" s="108"/>
      <c r="G8" s="108"/>
      <c r="H8" s="108"/>
      <c r="I8" s="108">
        <f t="shared" si="0"/>
        <v>0</v>
      </c>
      <c r="J8" s="108">
        <f t="shared" si="1"/>
        <v>0</v>
      </c>
      <c r="K8" s="102"/>
      <c r="L8" s="102"/>
    </row>
    <row r="9" spans="1:13" x14ac:dyDescent="0.25">
      <c r="A9" s="106"/>
      <c r="B9" s="127"/>
      <c r="C9" s="127"/>
      <c r="D9" s="108"/>
      <c r="E9" s="108"/>
      <c r="F9" s="108"/>
      <c r="G9" s="108"/>
      <c r="H9" s="108"/>
      <c r="I9" s="108">
        <f t="shared" si="0"/>
        <v>0</v>
      </c>
      <c r="J9" s="108">
        <f t="shared" si="1"/>
        <v>0</v>
      </c>
      <c r="K9" s="102"/>
      <c r="L9" s="102"/>
    </row>
    <row r="10" spans="1:13" x14ac:dyDescent="0.25">
      <c r="A10" s="106"/>
      <c r="B10" s="127"/>
      <c r="C10" s="127"/>
      <c r="D10" s="108"/>
      <c r="E10" s="108"/>
      <c r="F10" s="108"/>
      <c r="G10" s="108"/>
      <c r="H10" s="108"/>
      <c r="I10" s="108">
        <f t="shared" si="0"/>
        <v>0</v>
      </c>
      <c r="J10" s="108">
        <f t="shared" si="1"/>
        <v>0</v>
      </c>
      <c r="K10" s="102"/>
      <c r="L10" s="102"/>
    </row>
    <row r="11" spans="1:13" x14ac:dyDescent="0.25">
      <c r="A11" s="106"/>
      <c r="B11" s="107"/>
      <c r="C11" s="127"/>
      <c r="D11" s="108"/>
      <c r="E11" s="108"/>
      <c r="F11" s="108"/>
      <c r="G11" s="108"/>
      <c r="H11" s="108"/>
      <c r="I11" s="108">
        <f t="shared" si="0"/>
        <v>0</v>
      </c>
      <c r="J11" s="108">
        <f t="shared" si="1"/>
        <v>0</v>
      </c>
      <c r="K11" s="102"/>
      <c r="L11" s="102"/>
    </row>
    <row r="12" spans="1:13" x14ac:dyDescent="0.25">
      <c r="A12" s="106"/>
      <c r="B12" s="107"/>
      <c r="C12" s="107"/>
      <c r="D12" s="108"/>
      <c r="E12" s="108"/>
      <c r="F12" s="108"/>
      <c r="G12" s="108"/>
      <c r="H12" s="108"/>
      <c r="I12" s="108">
        <f t="shared" si="0"/>
        <v>0</v>
      </c>
      <c r="J12" s="108">
        <f t="shared" si="1"/>
        <v>0</v>
      </c>
      <c r="K12" s="102"/>
      <c r="L12" s="102"/>
    </row>
    <row r="13" spans="1:13" x14ac:dyDescent="0.25">
      <c r="A13" s="106"/>
      <c r="B13" s="107"/>
      <c r="C13" s="107"/>
      <c r="D13" s="108"/>
      <c r="E13" s="108"/>
      <c r="F13" s="108"/>
      <c r="G13" s="108"/>
      <c r="H13" s="108"/>
      <c r="I13" s="108">
        <f t="shared" si="0"/>
        <v>0</v>
      </c>
      <c r="J13" s="108">
        <f t="shared" si="1"/>
        <v>0</v>
      </c>
      <c r="K13" s="102"/>
      <c r="L13" s="102"/>
    </row>
    <row r="14" spans="1:13" x14ac:dyDescent="0.25">
      <c r="A14" s="106"/>
      <c r="B14" s="107"/>
      <c r="C14" s="107"/>
      <c r="D14" s="108"/>
      <c r="E14" s="108"/>
      <c r="F14" s="108"/>
      <c r="G14" s="108"/>
      <c r="H14" s="108"/>
      <c r="I14" s="108">
        <f t="shared" si="0"/>
        <v>0</v>
      </c>
      <c r="J14" s="108">
        <f t="shared" si="1"/>
        <v>0</v>
      </c>
      <c r="K14" s="102"/>
      <c r="L14" s="102"/>
    </row>
    <row r="15" spans="1:13" x14ac:dyDescent="0.25">
      <c r="A15" s="106"/>
      <c r="B15" s="107"/>
      <c r="C15" s="107"/>
      <c r="D15" s="108"/>
      <c r="E15" s="108"/>
      <c r="F15" s="108"/>
      <c r="G15" s="108"/>
      <c r="H15" s="108"/>
      <c r="I15" s="108">
        <f t="shared" si="0"/>
        <v>0</v>
      </c>
      <c r="J15" s="108">
        <f t="shared" si="1"/>
        <v>0</v>
      </c>
      <c r="K15" s="102"/>
      <c r="L15" s="102"/>
    </row>
    <row r="16" spans="1:13" x14ac:dyDescent="0.25">
      <c r="A16" s="106"/>
      <c r="B16" s="107"/>
      <c r="C16" s="107"/>
      <c r="D16" s="108"/>
      <c r="E16" s="108"/>
      <c r="F16" s="108"/>
      <c r="G16" s="108"/>
      <c r="H16" s="108"/>
      <c r="I16" s="108">
        <f t="shared" si="0"/>
        <v>0</v>
      </c>
      <c r="J16" s="108">
        <f t="shared" si="1"/>
        <v>0</v>
      </c>
      <c r="K16" s="102"/>
      <c r="L16" s="102"/>
    </row>
    <row r="17" spans="1:13" x14ac:dyDescent="0.25">
      <c r="A17" s="106"/>
      <c r="B17" s="106"/>
      <c r="C17" s="107"/>
      <c r="D17" s="108"/>
      <c r="E17" s="108"/>
      <c r="F17" s="108"/>
      <c r="G17" s="108"/>
      <c r="H17" s="108"/>
      <c r="I17" s="108">
        <f t="shared" si="0"/>
        <v>0</v>
      </c>
      <c r="J17" s="108">
        <f t="shared" si="1"/>
        <v>0</v>
      </c>
      <c r="K17" s="102"/>
      <c r="L17" s="102"/>
    </row>
    <row r="18" spans="1:13" s="113" customFormat="1" x14ac:dyDescent="0.25">
      <c r="A18" s="109"/>
      <c r="B18" s="110"/>
      <c r="C18" s="110"/>
      <c r="D18" s="111">
        <f t="shared" ref="D18:J18" si="2">SUM(D7:D17)</f>
        <v>0</v>
      </c>
      <c r="E18" s="111">
        <f t="shared" si="2"/>
        <v>0</v>
      </c>
      <c r="F18" s="111">
        <f t="shared" si="2"/>
        <v>0</v>
      </c>
      <c r="G18" s="111">
        <f t="shared" si="2"/>
        <v>0</v>
      </c>
      <c r="H18" s="111">
        <f t="shared" si="2"/>
        <v>0</v>
      </c>
      <c r="I18" s="111">
        <f t="shared" si="2"/>
        <v>0</v>
      </c>
      <c r="J18" s="111">
        <f t="shared" si="2"/>
        <v>0</v>
      </c>
      <c r="K18" s="112"/>
      <c r="L18" s="112"/>
    </row>
    <row r="19" spans="1:13" x14ac:dyDescent="0.25">
      <c r="A19" s="101"/>
      <c r="B19" s="101"/>
      <c r="C19" s="101"/>
      <c r="D19" s="101"/>
      <c r="E19" s="101"/>
      <c r="F19" s="101"/>
      <c r="G19" s="101"/>
      <c r="H19" s="101"/>
      <c r="I19" s="101"/>
      <c r="J19" s="102"/>
      <c r="K19" s="102"/>
      <c r="L19" s="102"/>
    </row>
    <row r="20" spans="1:13" x14ac:dyDescent="0.25">
      <c r="A20" s="101"/>
      <c r="B20" s="65" t="s">
        <v>5</v>
      </c>
      <c r="C20" s="125"/>
      <c r="D20" s="101"/>
      <c r="E20" s="101"/>
      <c r="F20" s="101"/>
      <c r="G20" s="101"/>
      <c r="H20" s="101"/>
      <c r="I20" s="101"/>
      <c r="J20" s="102"/>
      <c r="K20" s="102"/>
      <c r="L20" s="102"/>
    </row>
    <row r="21" spans="1:13" x14ac:dyDescent="0.25">
      <c r="A21" s="101"/>
      <c r="B21" s="22"/>
      <c r="C21" s="101"/>
      <c r="D21" s="101"/>
      <c r="E21" s="101"/>
      <c r="F21" s="101"/>
      <c r="G21" s="101"/>
      <c r="H21" s="101"/>
      <c r="I21" s="101"/>
      <c r="J21" s="102"/>
      <c r="K21" s="102"/>
      <c r="L21" s="102"/>
    </row>
    <row r="22" spans="1:13" x14ac:dyDescent="0.25">
      <c r="A22" s="101"/>
      <c r="B22" s="22"/>
      <c r="C22" s="101"/>
      <c r="D22" s="101"/>
      <c r="E22" s="101"/>
      <c r="F22" s="101"/>
      <c r="G22" s="101"/>
      <c r="H22" s="101"/>
      <c r="I22" s="101"/>
      <c r="J22" s="102"/>
      <c r="K22" s="102"/>
      <c r="L22" s="102"/>
      <c r="M22" s="102"/>
    </row>
    <row r="23" spans="1:13" x14ac:dyDescent="0.25">
      <c r="A23" s="101"/>
      <c r="B23" s="65" t="s">
        <v>6</v>
      </c>
      <c r="C23" s="125"/>
      <c r="D23" s="101"/>
      <c r="E23" s="101"/>
      <c r="F23" s="101"/>
      <c r="G23" s="101"/>
      <c r="H23" s="101"/>
      <c r="I23" s="101"/>
      <c r="J23" s="102"/>
      <c r="K23" s="102"/>
      <c r="L23" s="102"/>
      <c r="M23" s="102"/>
    </row>
    <row r="24" spans="1:13" x14ac:dyDescent="0.25">
      <c r="A24" s="101"/>
      <c r="B24" s="49" t="s">
        <v>106</v>
      </c>
      <c r="C24" s="101"/>
      <c r="D24" s="101"/>
      <c r="E24" s="101"/>
      <c r="F24" s="101"/>
      <c r="G24" s="101"/>
      <c r="H24" s="101"/>
      <c r="I24" s="101"/>
      <c r="J24" s="102"/>
      <c r="K24" s="102"/>
      <c r="L24" s="102"/>
      <c r="M24" s="102"/>
    </row>
    <row r="25" spans="1:13" ht="12" customHeight="1" x14ac:dyDescent="0.25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</row>
    <row r="26" spans="1:13" x14ac:dyDescent="0.25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</row>
    <row r="27" spans="1:13" x14ac:dyDescent="0.25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1:13" x14ac:dyDescent="0.2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</row>
    <row r="29" spans="1:13" x14ac:dyDescent="0.2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</row>
    <row r="30" spans="1:13" x14ac:dyDescent="0.2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</row>
    <row r="31" spans="1:13" x14ac:dyDescent="0.25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</row>
    <row r="32" spans="1:13" x14ac:dyDescent="0.2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</row>
    <row r="33" spans="1:13" x14ac:dyDescent="0.2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</row>
    <row r="34" spans="1:13" x14ac:dyDescent="0.25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</row>
    <row r="35" spans="1:13" x14ac:dyDescent="0.2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</row>
    <row r="36" spans="1:13" x14ac:dyDescent="0.2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</row>
    <row r="37" spans="1:13" x14ac:dyDescent="0.25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</row>
    <row r="38" spans="1:13" x14ac:dyDescent="0.25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</row>
    <row r="39" spans="1:13" x14ac:dyDescent="0.2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</row>
    <row r="40" spans="1:13" x14ac:dyDescent="0.2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</row>
    <row r="41" spans="1:13" x14ac:dyDescent="0.2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</row>
    <row r="42" spans="1:13" x14ac:dyDescent="0.2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</row>
    <row r="43" spans="1:13" x14ac:dyDescent="0.2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</row>
    <row r="44" spans="1:13" x14ac:dyDescent="0.2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</row>
    <row r="45" spans="1:13" x14ac:dyDescent="0.25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</row>
    <row r="46" spans="1:13" x14ac:dyDescent="0.2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</row>
    <row r="47" spans="1:13" x14ac:dyDescent="0.25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</row>
    <row r="48" spans="1:13" x14ac:dyDescent="0.25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</row>
    <row r="49" spans="1:13" x14ac:dyDescent="0.25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</row>
    <row r="50" spans="1:13" x14ac:dyDescent="0.25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</row>
    <row r="51" spans="1:13" x14ac:dyDescent="0.25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</row>
    <row r="52" spans="1:13" x14ac:dyDescent="0.25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</row>
    <row r="53" spans="1:13" x14ac:dyDescent="0.25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</row>
    <row r="54" spans="1:13" x14ac:dyDescent="0.25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</row>
    <row r="55" spans="1:13" x14ac:dyDescent="0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</row>
    <row r="56" spans="1:13" x14ac:dyDescent="0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</row>
    <row r="57" spans="1:13" x14ac:dyDescent="0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</row>
    <row r="58" spans="1:13" x14ac:dyDescent="0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</row>
    <row r="59" spans="1:13" x14ac:dyDescent="0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</row>
    <row r="60" spans="1:13" x14ac:dyDescent="0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</row>
    <row r="61" spans="1:13" x14ac:dyDescent="0.25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</row>
    <row r="62" spans="1:13" x14ac:dyDescent="0.25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</row>
    <row r="63" spans="1:13" x14ac:dyDescent="0.25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</row>
    <row r="64" spans="1:13" x14ac:dyDescent="0.25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</row>
    <row r="65" spans="1:13" x14ac:dyDescent="0.25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1:13" x14ac:dyDescent="0.25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</row>
    <row r="67" spans="1:13" x14ac:dyDescent="0.2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</row>
    <row r="68" spans="1:13" x14ac:dyDescent="0.2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</row>
    <row r="69" spans="1:13" x14ac:dyDescent="0.2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</row>
    <row r="70" spans="1:13" x14ac:dyDescent="0.2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</row>
    <row r="71" spans="1:13" x14ac:dyDescent="0.25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</row>
    <row r="72" spans="1:13" x14ac:dyDescent="0.25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</row>
    <row r="73" spans="1:13" x14ac:dyDescent="0.25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</row>
    <row r="74" spans="1:13" x14ac:dyDescent="0.25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</row>
    <row r="75" spans="1:13" x14ac:dyDescent="0.25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</row>
    <row r="76" spans="1:13" x14ac:dyDescent="0.25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</row>
    <row r="77" spans="1:13" x14ac:dyDescent="0.25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</row>
    <row r="78" spans="1:13" x14ac:dyDescent="0.25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</row>
    <row r="79" spans="1:13" x14ac:dyDescent="0.25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</row>
    <row r="80" spans="1:13" x14ac:dyDescent="0.25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</row>
    <row r="81" spans="1:13" x14ac:dyDescent="0.25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</row>
    <row r="82" spans="1:13" x14ac:dyDescent="0.25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</row>
    <row r="83" spans="1:13" x14ac:dyDescent="0.25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</row>
    <row r="84" spans="1:13" x14ac:dyDescent="0.25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</row>
    <row r="85" spans="1:13" x14ac:dyDescent="0.25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</row>
    <row r="86" spans="1:13" x14ac:dyDescent="0.25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</row>
    <row r="87" spans="1:13" x14ac:dyDescent="0.25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</row>
    <row r="88" spans="1:13" x14ac:dyDescent="0.25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</row>
    <row r="89" spans="1:13" x14ac:dyDescent="0.2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</row>
    <row r="90" spans="1:13" x14ac:dyDescent="0.25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</row>
    <row r="91" spans="1:13" x14ac:dyDescent="0.2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</row>
    <row r="92" spans="1:13" x14ac:dyDescent="0.2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</row>
    <row r="93" spans="1:13" x14ac:dyDescent="0.2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</row>
    <row r="94" spans="1:13" x14ac:dyDescent="0.25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</row>
    <row r="95" spans="1:13" x14ac:dyDescent="0.25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</row>
    <row r="96" spans="1:13" x14ac:dyDescent="0.2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</row>
    <row r="97" spans="1:13" x14ac:dyDescent="0.2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</row>
    <row r="98" spans="1:13" x14ac:dyDescent="0.2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</row>
    <row r="99" spans="1:13" x14ac:dyDescent="0.2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</row>
    <row r="100" spans="1:13" x14ac:dyDescent="0.2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</row>
    <row r="101" spans="1:13" x14ac:dyDescent="0.2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</row>
    <row r="102" spans="1:13" x14ac:dyDescent="0.2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</row>
    <row r="103" spans="1:13" x14ac:dyDescent="0.2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</row>
    <row r="104" spans="1:13" x14ac:dyDescent="0.2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</row>
    <row r="105" spans="1:13" x14ac:dyDescent="0.2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</row>
    <row r="106" spans="1:13" x14ac:dyDescent="0.2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</row>
    <row r="107" spans="1:13" x14ac:dyDescent="0.2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</row>
    <row r="108" spans="1:13" x14ac:dyDescent="0.2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</row>
    <row r="109" spans="1:13" x14ac:dyDescent="0.25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</row>
    <row r="110" spans="1:13" x14ac:dyDescent="0.25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</row>
    <row r="111" spans="1:13" x14ac:dyDescent="0.2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</row>
    <row r="112" spans="1:13" x14ac:dyDescent="0.2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</row>
    <row r="113" spans="1:13" x14ac:dyDescent="0.2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</row>
    <row r="114" spans="1:13" x14ac:dyDescent="0.2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</row>
    <row r="115" spans="1:13" x14ac:dyDescent="0.2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</row>
    <row r="116" spans="1:13" x14ac:dyDescent="0.25">
      <c r="A116" s="114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</row>
    <row r="117" spans="1:13" x14ac:dyDescent="0.25">
      <c r="A117" s="115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</row>
    <row r="118" spans="1:13" x14ac:dyDescent="0.25">
      <c r="A118" s="115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</row>
    <row r="119" spans="1:13" x14ac:dyDescent="0.25">
      <c r="A119" s="115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</row>
    <row r="120" spans="1:13" x14ac:dyDescent="0.25">
      <c r="A120" s="115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</row>
    <row r="121" spans="1:13" x14ac:dyDescent="0.25">
      <c r="A121" s="115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</row>
    <row r="122" spans="1:13" x14ac:dyDescent="0.25">
      <c r="A122" s="115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</row>
    <row r="123" spans="1:13" x14ac:dyDescent="0.25">
      <c r="A123" s="115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</row>
    <row r="124" spans="1:13" x14ac:dyDescent="0.25">
      <c r="A124" s="115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</row>
    <row r="125" spans="1:13" x14ac:dyDescent="0.25">
      <c r="A125" s="115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</row>
    <row r="126" spans="1:13" x14ac:dyDescent="0.25">
      <c r="A126" s="115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</row>
    <row r="127" spans="1:13" x14ac:dyDescent="0.25">
      <c r="A127" s="115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</row>
    <row r="128" spans="1:13" x14ac:dyDescent="0.25">
      <c r="A128" s="115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</row>
    <row r="129" spans="1:13" x14ac:dyDescent="0.25">
      <c r="A129" s="115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</row>
    <row r="130" spans="1:13" x14ac:dyDescent="0.25">
      <c r="A130" s="115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</row>
    <row r="131" spans="1:13" x14ac:dyDescent="0.25">
      <c r="A131" s="115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</row>
    <row r="132" spans="1:13" x14ac:dyDescent="0.25">
      <c r="A132" s="115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</row>
    <row r="133" spans="1:13" x14ac:dyDescent="0.25">
      <c r="A133" s="115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</row>
    <row r="134" spans="1:13" x14ac:dyDescent="0.25">
      <c r="A134" s="115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</row>
    <row r="135" spans="1:13" x14ac:dyDescent="0.25">
      <c r="A135" s="115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</row>
    <row r="136" spans="1:13" x14ac:dyDescent="0.25">
      <c r="A136" s="115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</row>
    <row r="137" spans="1:13" x14ac:dyDescent="0.25">
      <c r="A137" s="115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</row>
    <row r="138" spans="1:13" x14ac:dyDescent="0.25">
      <c r="A138" s="115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1:13" x14ac:dyDescent="0.25">
      <c r="A139" s="115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</row>
    <row r="140" spans="1:13" x14ac:dyDescent="0.25">
      <c r="A140" s="115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</row>
    <row r="141" spans="1:13" x14ac:dyDescent="0.25">
      <c r="A141" s="115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</row>
    <row r="142" spans="1:13" x14ac:dyDescent="0.25">
      <c r="A142" s="115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</row>
    <row r="143" spans="1:13" x14ac:dyDescent="0.25">
      <c r="A143" s="115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</row>
    <row r="144" spans="1:13" x14ac:dyDescent="0.25">
      <c r="A144" s="115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</row>
    <row r="145" spans="1:12" x14ac:dyDescent="0.25">
      <c r="A145" s="115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</row>
    <row r="146" spans="1:12" x14ac:dyDescent="0.25">
      <c r="A146" s="115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</row>
    <row r="147" spans="1:12" x14ac:dyDescent="0.25">
      <c r="A147" s="115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</row>
    <row r="148" spans="1:12" x14ac:dyDescent="0.25">
      <c r="A148" s="115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</row>
    <row r="149" spans="1:12" x14ac:dyDescent="0.25">
      <c r="A149" s="115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</row>
    <row r="150" spans="1:12" x14ac:dyDescent="0.25">
      <c r="A150" s="115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</row>
    <row r="151" spans="1:12" x14ac:dyDescent="0.25">
      <c r="A151" s="115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1:12" x14ac:dyDescent="0.25">
      <c r="A152" s="115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1:12" x14ac:dyDescent="0.25">
      <c r="A153" s="115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4" spans="1:12" x14ac:dyDescent="0.25">
      <c r="A154" s="115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</row>
    <row r="155" spans="1:12" x14ac:dyDescent="0.25">
      <c r="A155" s="115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</row>
    <row r="156" spans="1:12" x14ac:dyDescent="0.25">
      <c r="A156" s="115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</row>
    <row r="157" spans="1:12" x14ac:dyDescent="0.25">
      <c r="A157" s="115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</row>
    <row r="158" spans="1:12" x14ac:dyDescent="0.25">
      <c r="A158" s="115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</row>
    <row r="159" spans="1:12" x14ac:dyDescent="0.25">
      <c r="A159" s="115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</row>
    <row r="160" spans="1:12" x14ac:dyDescent="0.25">
      <c r="A160" s="115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</row>
    <row r="161" spans="1:12" x14ac:dyDescent="0.25">
      <c r="A161" s="115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</row>
    <row r="162" spans="1:12" x14ac:dyDescent="0.25">
      <c r="A162" s="115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</row>
    <row r="163" spans="1:12" x14ac:dyDescent="0.25">
      <c r="A163" s="115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</row>
    <row r="164" spans="1:12" x14ac:dyDescent="0.25">
      <c r="A164" s="115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</row>
    <row r="165" spans="1:12" x14ac:dyDescent="0.25">
      <c r="A165" s="115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</row>
    <row r="166" spans="1:12" x14ac:dyDescent="0.25">
      <c r="A166" s="115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</row>
    <row r="167" spans="1:12" x14ac:dyDescent="0.25">
      <c r="A167" s="115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</row>
    <row r="168" spans="1:12" x14ac:dyDescent="0.25">
      <c r="A168" s="115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</row>
    <row r="169" spans="1:12" x14ac:dyDescent="0.25">
      <c r="A169" s="115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</row>
    <row r="170" spans="1:12" x14ac:dyDescent="0.25">
      <c r="A170" s="115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1:12" x14ac:dyDescent="0.25">
      <c r="A171" s="115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1:12" x14ac:dyDescent="0.25">
      <c r="A172" s="115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1:12" x14ac:dyDescent="0.25">
      <c r="A173" s="115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1:12" x14ac:dyDescent="0.25">
      <c r="A174" s="115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1:12" x14ac:dyDescent="0.25">
      <c r="A175" s="115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1:12" x14ac:dyDescent="0.25">
      <c r="A176" s="115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1:12" x14ac:dyDescent="0.25">
      <c r="A177" s="115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1:12" x14ac:dyDescent="0.25">
      <c r="A178" s="115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1:12" x14ac:dyDescent="0.25">
      <c r="A179" s="115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1:12" x14ac:dyDescent="0.25">
      <c r="A180" s="115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1:12" x14ac:dyDescent="0.25">
      <c r="A181" s="115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1:12" x14ac:dyDescent="0.25">
      <c r="A182" s="115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1:12" x14ac:dyDescent="0.25">
      <c r="A183" s="115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1:12" x14ac:dyDescent="0.25">
      <c r="A184" s="115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1:12" x14ac:dyDescent="0.25">
      <c r="A185" s="115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1:12" x14ac:dyDescent="0.25">
      <c r="A186" s="115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7" spans="1:12" x14ac:dyDescent="0.25">
      <c r="A187" s="115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</row>
    <row r="188" spans="1:12" x14ac:dyDescent="0.25">
      <c r="A188" s="115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</row>
    <row r="189" spans="1:12" x14ac:dyDescent="0.25">
      <c r="A189" s="115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</row>
    <row r="190" spans="1:12" x14ac:dyDescent="0.25">
      <c r="A190" s="115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</row>
    <row r="191" spans="1:12" x14ac:dyDescent="0.25">
      <c r="A191" s="115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</row>
    <row r="192" spans="1:12" x14ac:dyDescent="0.25">
      <c r="A192" s="115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</row>
    <row r="193" spans="1:12" x14ac:dyDescent="0.25">
      <c r="A193" s="115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</row>
    <row r="194" spans="1:12" x14ac:dyDescent="0.25">
      <c r="A194" s="115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</row>
    <row r="195" spans="1:12" x14ac:dyDescent="0.25">
      <c r="A195" s="115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</row>
    <row r="196" spans="1:12" x14ac:dyDescent="0.25">
      <c r="A196" s="115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</row>
    <row r="197" spans="1:12" x14ac:dyDescent="0.25">
      <c r="A197" s="115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</row>
    <row r="198" spans="1:12" x14ac:dyDescent="0.25">
      <c r="A198" s="115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</row>
    <row r="199" spans="1:12" x14ac:dyDescent="0.25">
      <c r="A199" s="115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</row>
    <row r="200" spans="1:12" x14ac:dyDescent="0.25">
      <c r="A200" s="115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</row>
    <row r="201" spans="1:12" x14ac:dyDescent="0.25">
      <c r="A201" s="115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</row>
    <row r="202" spans="1:12" x14ac:dyDescent="0.25">
      <c r="A202" s="115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</row>
    <row r="203" spans="1:12" x14ac:dyDescent="0.25">
      <c r="A203" s="115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</row>
    <row r="204" spans="1:12" x14ac:dyDescent="0.25">
      <c r="A204" s="115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</row>
    <row r="205" spans="1:12" x14ac:dyDescent="0.25">
      <c r="A205" s="115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</row>
    <row r="206" spans="1:12" x14ac:dyDescent="0.25">
      <c r="A206" s="115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</row>
    <row r="207" spans="1:12" x14ac:dyDescent="0.25">
      <c r="A207" s="115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1:12" x14ac:dyDescent="0.25">
      <c r="A208" s="115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</row>
    <row r="209" spans="1:12" x14ac:dyDescent="0.25">
      <c r="A209" s="115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</row>
    <row r="210" spans="1:12" x14ac:dyDescent="0.25">
      <c r="A210" s="115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</row>
    <row r="211" spans="1:12" x14ac:dyDescent="0.25">
      <c r="A211" s="115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</row>
    <row r="212" spans="1:12" x14ac:dyDescent="0.25">
      <c r="A212" s="115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</row>
    <row r="213" spans="1:12" x14ac:dyDescent="0.25">
      <c r="A213" s="115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</row>
    <row r="214" spans="1:12" x14ac:dyDescent="0.25">
      <c r="A214" s="115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</row>
    <row r="215" spans="1:12" x14ac:dyDescent="0.25">
      <c r="A215" s="115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</row>
    <row r="216" spans="1:12" x14ac:dyDescent="0.25">
      <c r="A216" s="116"/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</row>
    <row r="217" spans="1:12" x14ac:dyDescent="0.25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</row>
    <row r="218" spans="1:12" x14ac:dyDescent="0.25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</row>
    <row r="219" spans="1:12" x14ac:dyDescent="0.25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</row>
    <row r="220" spans="1:12" x14ac:dyDescent="0.25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</row>
    <row r="221" spans="1:12" x14ac:dyDescent="0.25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</row>
    <row r="222" spans="1:12" x14ac:dyDescent="0.25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</row>
    <row r="223" spans="1:12" x14ac:dyDescent="0.25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</row>
    <row r="224" spans="1:12" x14ac:dyDescent="0.25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</row>
    <row r="225" spans="1:12" x14ac:dyDescent="0.25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</row>
    <row r="226" spans="1:12" x14ac:dyDescent="0.25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</row>
    <row r="227" spans="1:12" x14ac:dyDescent="0.25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</row>
    <row r="228" spans="1:12" x14ac:dyDescent="0.25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</row>
    <row r="229" spans="1:12" x14ac:dyDescent="0.25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</row>
    <row r="230" spans="1:12" x14ac:dyDescent="0.25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</row>
    <row r="231" spans="1:12" x14ac:dyDescent="0.25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</row>
    <row r="232" spans="1:12" x14ac:dyDescent="0.25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</row>
    <row r="233" spans="1:12" x14ac:dyDescent="0.25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</row>
    <row r="234" spans="1:12" x14ac:dyDescent="0.25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</row>
    <row r="235" spans="1:12" x14ac:dyDescent="0.25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</row>
    <row r="236" spans="1:12" x14ac:dyDescent="0.25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</row>
    <row r="237" spans="1:12" x14ac:dyDescent="0.25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</row>
    <row r="238" spans="1:12" x14ac:dyDescent="0.25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</row>
    <row r="239" spans="1:12" x14ac:dyDescent="0.25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</row>
    <row r="240" spans="1:12" x14ac:dyDescent="0.25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</row>
    <row r="241" spans="1:12" x14ac:dyDescent="0.25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</row>
    <row r="242" spans="1:12" x14ac:dyDescent="0.25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</row>
    <row r="243" spans="1:12" x14ac:dyDescent="0.25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</row>
    <row r="244" spans="1:12" x14ac:dyDescent="0.25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</row>
    <row r="245" spans="1:12" x14ac:dyDescent="0.25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</row>
    <row r="246" spans="1:12" x14ac:dyDescent="0.25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</row>
    <row r="247" spans="1:12" x14ac:dyDescent="0.25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</row>
    <row r="248" spans="1:12" x14ac:dyDescent="0.25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</row>
    <row r="249" spans="1:12" x14ac:dyDescent="0.25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</row>
    <row r="250" spans="1:12" x14ac:dyDescent="0.25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</row>
    <row r="251" spans="1:12" x14ac:dyDescent="0.25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</row>
    <row r="252" spans="1:12" x14ac:dyDescent="0.25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</row>
    <row r="253" spans="1:12" x14ac:dyDescent="0.25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</row>
    <row r="254" spans="1:12" x14ac:dyDescent="0.25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</row>
    <row r="255" spans="1:12" x14ac:dyDescent="0.25">
      <c r="A255" s="116"/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</row>
    <row r="256" spans="1:12" x14ac:dyDescent="0.25">
      <c r="A256" s="116"/>
      <c r="B256" s="116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</row>
    <row r="257" spans="1:12" x14ac:dyDescent="0.25">
      <c r="A257" s="116"/>
      <c r="B257" s="116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</row>
    <row r="258" spans="1:12" x14ac:dyDescent="0.25">
      <c r="A258" s="116"/>
      <c r="B258" s="116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</row>
    <row r="259" spans="1:12" x14ac:dyDescent="0.25">
      <c r="A259" s="116"/>
      <c r="B259" s="116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</row>
    <row r="260" spans="1:12" x14ac:dyDescent="0.25">
      <c r="A260" s="116"/>
      <c r="B260" s="116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</row>
    <row r="261" spans="1:12" x14ac:dyDescent="0.25">
      <c r="A261" s="116"/>
      <c r="B261" s="116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</row>
    <row r="262" spans="1:12" x14ac:dyDescent="0.25">
      <c r="A262" s="116"/>
      <c r="B262" s="116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</row>
    <row r="263" spans="1:12" x14ac:dyDescent="0.25">
      <c r="A263" s="116"/>
      <c r="B263" s="116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</row>
    <row r="264" spans="1:12" x14ac:dyDescent="0.25">
      <c r="A264" s="116"/>
      <c r="B264" s="116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</row>
    <row r="265" spans="1:12" x14ac:dyDescent="0.25">
      <c r="A265" s="116"/>
      <c r="B265" s="116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</row>
    <row r="266" spans="1:12" x14ac:dyDescent="0.25">
      <c r="A266" s="116"/>
      <c r="B266" s="116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</row>
    <row r="267" spans="1:12" x14ac:dyDescent="0.25">
      <c r="A267" s="116"/>
      <c r="B267" s="116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</row>
    <row r="268" spans="1:12" x14ac:dyDescent="0.25">
      <c r="A268" s="116"/>
      <c r="B268" s="116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</row>
    <row r="269" spans="1:12" x14ac:dyDescent="0.25">
      <c r="A269" s="116"/>
      <c r="B269" s="116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</row>
    <row r="270" spans="1:12" x14ac:dyDescent="0.25">
      <c r="A270" s="116"/>
      <c r="B270" s="116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</row>
    <row r="271" spans="1:12" x14ac:dyDescent="0.25">
      <c r="A271" s="116"/>
      <c r="B271" s="116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</row>
    <row r="272" spans="1:12" x14ac:dyDescent="0.25">
      <c r="A272" s="116"/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</row>
    <row r="273" spans="1:12" x14ac:dyDescent="0.25">
      <c r="A273" s="116"/>
      <c r="B273" s="116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</row>
    <row r="274" spans="1:12" x14ac:dyDescent="0.25">
      <c r="A274" s="116"/>
      <c r="B274" s="116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</row>
    <row r="275" spans="1:12" x14ac:dyDescent="0.25">
      <c r="A275" s="116"/>
      <c r="B275" s="116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</row>
    <row r="276" spans="1:12" x14ac:dyDescent="0.25">
      <c r="A276" s="116"/>
      <c r="B276" s="116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</row>
    <row r="277" spans="1:12" x14ac:dyDescent="0.25">
      <c r="A277" s="116"/>
      <c r="B277" s="116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</row>
    <row r="278" spans="1:12" x14ac:dyDescent="0.25">
      <c r="A278" s="116"/>
      <c r="B278" s="116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</row>
    <row r="279" spans="1:12" x14ac:dyDescent="0.25">
      <c r="A279" s="116"/>
      <c r="B279" s="116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</row>
    <row r="280" spans="1:12" x14ac:dyDescent="0.25">
      <c r="A280" s="116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</row>
    <row r="281" spans="1:12" x14ac:dyDescent="0.25">
      <c r="A281" s="116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</row>
    <row r="282" spans="1:12" x14ac:dyDescent="0.25">
      <c r="A282" s="116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</row>
    <row r="283" spans="1:12" x14ac:dyDescent="0.25">
      <c r="A283" s="116"/>
      <c r="B283" s="116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</row>
    <row r="284" spans="1:12" x14ac:dyDescent="0.25">
      <c r="A284" s="116"/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</row>
    <row r="285" spans="1:12" x14ac:dyDescent="0.25">
      <c r="A285" s="116"/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</row>
    <row r="286" spans="1:12" x14ac:dyDescent="0.25">
      <c r="A286" s="116"/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</row>
    <row r="287" spans="1:12" x14ac:dyDescent="0.25">
      <c r="A287" s="116"/>
      <c r="B287" s="116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</row>
    <row r="288" spans="1:12" x14ac:dyDescent="0.25">
      <c r="A288" s="116"/>
      <c r="B288" s="116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</row>
    <row r="289" spans="1:12" x14ac:dyDescent="0.25">
      <c r="A289" s="116"/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</row>
    <row r="290" spans="1:12" x14ac:dyDescent="0.25">
      <c r="A290" s="116"/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</row>
    <row r="291" spans="1:12" x14ac:dyDescent="0.25">
      <c r="A291" s="116"/>
      <c r="B291" s="116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</row>
    <row r="292" spans="1:12" x14ac:dyDescent="0.25">
      <c r="A292" s="116"/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</row>
    <row r="293" spans="1:12" x14ac:dyDescent="0.25">
      <c r="A293" s="116"/>
      <c r="B293" s="116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</row>
    <row r="294" spans="1:12" x14ac:dyDescent="0.25">
      <c r="A294" s="116"/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</row>
    <row r="295" spans="1:12" x14ac:dyDescent="0.25">
      <c r="A295" s="116"/>
      <c r="B295" s="116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</row>
    <row r="296" spans="1:12" x14ac:dyDescent="0.25">
      <c r="A296" s="116"/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</row>
    <row r="297" spans="1:12" x14ac:dyDescent="0.25">
      <c r="A297" s="116"/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</row>
    <row r="298" spans="1:12" x14ac:dyDescent="0.25">
      <c r="A298" s="116"/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</row>
    <row r="299" spans="1:12" x14ac:dyDescent="0.25">
      <c r="A299" s="116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</row>
    <row r="300" spans="1:12" x14ac:dyDescent="0.25">
      <c r="A300" s="116"/>
      <c r="B300" s="116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</row>
    <row r="301" spans="1:12" x14ac:dyDescent="0.25">
      <c r="A301" s="116"/>
      <c r="B301" s="116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</row>
    <row r="302" spans="1:12" x14ac:dyDescent="0.25">
      <c r="A302" s="116"/>
      <c r="B302" s="116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</row>
    <row r="303" spans="1:12" x14ac:dyDescent="0.25">
      <c r="A303" s="116"/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</row>
    <row r="304" spans="1:12" x14ac:dyDescent="0.25">
      <c r="A304" s="116"/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</row>
    <row r="305" spans="1:12" x14ac:dyDescent="0.25">
      <c r="A305" s="116"/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</row>
    <row r="306" spans="1:12" x14ac:dyDescent="0.25">
      <c r="A306" s="116"/>
      <c r="B306" s="116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</row>
    <row r="307" spans="1:12" x14ac:dyDescent="0.25">
      <c r="A307" s="116"/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</row>
    <row r="308" spans="1:12" x14ac:dyDescent="0.25">
      <c r="A308" s="116"/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</row>
    <row r="309" spans="1:12" x14ac:dyDescent="0.25">
      <c r="A309" s="116"/>
      <c r="B309" s="116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</row>
    <row r="310" spans="1:12" x14ac:dyDescent="0.25">
      <c r="A310" s="116"/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</row>
    <row r="311" spans="1:12" x14ac:dyDescent="0.25">
      <c r="A311" s="116"/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</row>
    <row r="312" spans="1:12" x14ac:dyDescent="0.25">
      <c r="A312" s="116"/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</row>
    <row r="313" spans="1:12" x14ac:dyDescent="0.25">
      <c r="A313" s="116"/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</row>
    <row r="314" spans="1:12" x14ac:dyDescent="0.25">
      <c r="A314" s="116"/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</row>
    <row r="315" spans="1:12" x14ac:dyDescent="0.25">
      <c r="A315" s="116"/>
      <c r="B315" s="116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</row>
    <row r="316" spans="1:12" x14ac:dyDescent="0.25">
      <c r="A316" s="116"/>
      <c r="B316" s="116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</row>
    <row r="317" spans="1:12" x14ac:dyDescent="0.25">
      <c r="A317" s="116"/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</row>
    <row r="318" spans="1:12" x14ac:dyDescent="0.25">
      <c r="A318" s="116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</row>
    <row r="319" spans="1:12" x14ac:dyDescent="0.25">
      <c r="A319" s="116"/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</row>
    <row r="320" spans="1:12" x14ac:dyDescent="0.25">
      <c r="A320" s="116"/>
      <c r="B320" s="116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</row>
    <row r="321" spans="1:12" x14ac:dyDescent="0.25">
      <c r="A321" s="116"/>
      <c r="B321" s="116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</row>
    <row r="322" spans="1:12" x14ac:dyDescent="0.25">
      <c r="A322" s="116"/>
      <c r="B322" s="116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</row>
  </sheetData>
  <autoFilter ref="A4:J18" xr:uid="{00000000-0009-0000-0000-000010000000}">
    <filterColumn colId="3" showButton="0"/>
    <filterColumn colId="8" showButton="0"/>
  </autoFilter>
  <mergeCells count="9">
    <mergeCell ref="A1:J1"/>
    <mergeCell ref="A4:A5"/>
    <mergeCell ref="B4:B5"/>
    <mergeCell ref="C4:C5"/>
    <mergeCell ref="D4:E4"/>
    <mergeCell ref="F4:F5"/>
    <mergeCell ref="G4:G5"/>
    <mergeCell ref="H4:H5"/>
    <mergeCell ref="I4:J4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5" fitToHeight="0" orientation="landscape" horizontalDpi="200" verticalDpi="200" r:id="rId1"/>
  <headerFooter alignWithMargins="0">
    <oddHeader>&amp;CКонтрагенти</oddHeader>
    <oddFooter>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A104"/>
  <sheetViews>
    <sheetView workbookViewId="0">
      <selection activeCell="A34" sqref="A34"/>
    </sheetView>
  </sheetViews>
  <sheetFormatPr defaultRowHeight="14.4" x14ac:dyDescent="0.3"/>
  <cols>
    <col min="1" max="1" width="137.44140625" customWidth="1"/>
  </cols>
  <sheetData>
    <row r="1" spans="1:1" ht="46.8" x14ac:dyDescent="0.3">
      <c r="A1" s="184" t="s">
        <v>233</v>
      </c>
    </row>
    <row r="2" spans="1:1" ht="15.6" x14ac:dyDescent="0.3">
      <c r="A2" s="180"/>
    </row>
    <row r="3" spans="1:1" ht="15.6" x14ac:dyDescent="0.3">
      <c r="A3" s="181" t="s">
        <v>180</v>
      </c>
    </row>
    <row r="4" spans="1:1" ht="25.5" customHeight="1" x14ac:dyDescent="0.3">
      <c r="A4" s="184" t="s">
        <v>234</v>
      </c>
    </row>
    <row r="5" spans="1:1" ht="15.6" x14ac:dyDescent="0.3">
      <c r="A5" s="180"/>
    </row>
    <row r="6" spans="1:1" ht="15.6" hidden="1" x14ac:dyDescent="0.3">
      <c r="A6" s="181" t="s">
        <v>181</v>
      </c>
    </row>
    <row r="7" spans="1:1" ht="15.6" hidden="1" x14ac:dyDescent="0.3">
      <c r="A7" s="180" t="s">
        <v>182</v>
      </c>
    </row>
    <row r="8" spans="1:1" ht="15.6" hidden="1" x14ac:dyDescent="0.3">
      <c r="A8" s="180"/>
    </row>
    <row r="9" spans="1:1" ht="15.6" hidden="1" x14ac:dyDescent="0.3">
      <c r="A9" s="181" t="s">
        <v>183</v>
      </c>
    </row>
    <row r="10" spans="1:1" ht="46.8" hidden="1" x14ac:dyDescent="0.3">
      <c r="A10" s="180" t="s">
        <v>184</v>
      </c>
    </row>
    <row r="11" spans="1:1" ht="15.6" hidden="1" x14ac:dyDescent="0.3">
      <c r="A11" s="180" t="s">
        <v>185</v>
      </c>
    </row>
    <row r="12" spans="1:1" ht="15.6" hidden="1" x14ac:dyDescent="0.3">
      <c r="A12" s="180"/>
    </row>
    <row r="13" spans="1:1" ht="15.6" x14ac:dyDescent="0.3">
      <c r="A13" s="181" t="s">
        <v>186</v>
      </c>
    </row>
    <row r="14" spans="1:1" ht="31.2" hidden="1" x14ac:dyDescent="0.3">
      <c r="A14" s="180" t="s">
        <v>187</v>
      </c>
    </row>
    <row r="15" spans="1:1" ht="15.6" x14ac:dyDescent="0.3">
      <c r="A15" s="180" t="s">
        <v>188</v>
      </c>
    </row>
    <row r="16" spans="1:1" ht="22.5" hidden="1" customHeight="1" x14ac:dyDescent="0.3">
      <c r="A16" s="180"/>
    </row>
    <row r="17" spans="1:1" ht="15.6" hidden="1" x14ac:dyDescent="0.3">
      <c r="A17" s="181" t="s">
        <v>189</v>
      </c>
    </row>
    <row r="18" spans="1:1" ht="15.6" hidden="1" x14ac:dyDescent="0.3">
      <c r="A18" s="180" t="s">
        <v>190</v>
      </c>
    </row>
    <row r="19" spans="1:1" ht="15.6" hidden="1" x14ac:dyDescent="0.3">
      <c r="A19" s="180" t="s">
        <v>191</v>
      </c>
    </row>
    <row r="20" spans="1:1" ht="15.6" x14ac:dyDescent="0.3">
      <c r="A20" s="180"/>
    </row>
    <row r="21" spans="1:1" ht="15.6" x14ac:dyDescent="0.3">
      <c r="A21" s="181" t="s">
        <v>192</v>
      </c>
    </row>
    <row r="22" spans="1:1" ht="46.8" x14ac:dyDescent="0.3">
      <c r="A22" s="182" t="s">
        <v>193</v>
      </c>
    </row>
    <row r="23" spans="1:1" ht="15.6" x14ac:dyDescent="0.3">
      <c r="A23" s="182" t="s">
        <v>194</v>
      </c>
    </row>
    <row r="24" spans="1:1" ht="15.6" x14ac:dyDescent="0.3">
      <c r="A24" s="182" t="s">
        <v>195</v>
      </c>
    </row>
    <row r="25" spans="1:1" ht="15.6" x14ac:dyDescent="0.3">
      <c r="A25" s="182" t="s">
        <v>196</v>
      </c>
    </row>
    <row r="26" spans="1:1" ht="15.6" x14ac:dyDescent="0.3">
      <c r="A26" s="181"/>
    </row>
    <row r="27" spans="1:1" ht="15.6" x14ac:dyDescent="0.3">
      <c r="A27" s="181" t="s">
        <v>197</v>
      </c>
    </row>
    <row r="28" spans="1:1" ht="15.6" x14ac:dyDescent="0.3">
      <c r="A28" s="182" t="s">
        <v>198</v>
      </c>
    </row>
    <row r="29" spans="1:1" ht="15.6" x14ac:dyDescent="0.3">
      <c r="A29" s="182" t="s">
        <v>199</v>
      </c>
    </row>
    <row r="30" spans="1:1" ht="15.6" x14ac:dyDescent="0.3">
      <c r="A30" s="182" t="s">
        <v>200</v>
      </c>
    </row>
    <row r="31" spans="1:1" ht="15.6" x14ac:dyDescent="0.3">
      <c r="A31" s="182" t="s">
        <v>201</v>
      </c>
    </row>
    <row r="32" spans="1:1" ht="15.6" x14ac:dyDescent="0.3">
      <c r="A32" s="182" t="s">
        <v>202</v>
      </c>
    </row>
    <row r="33" spans="1:1" ht="15.6" x14ac:dyDescent="0.3">
      <c r="A33" s="182" t="s">
        <v>203</v>
      </c>
    </row>
    <row r="34" spans="1:1" ht="15.6" x14ac:dyDescent="0.3">
      <c r="A34" s="182" t="s">
        <v>204</v>
      </c>
    </row>
    <row r="35" spans="1:1" ht="15.6" x14ac:dyDescent="0.3">
      <c r="A35" s="180"/>
    </row>
    <row r="36" spans="1:1" ht="15.6" hidden="1" x14ac:dyDescent="0.3">
      <c r="A36" s="181" t="s">
        <v>205</v>
      </c>
    </row>
    <row r="37" spans="1:1" ht="15.6" hidden="1" x14ac:dyDescent="0.3">
      <c r="A37" s="182" t="s">
        <v>206</v>
      </c>
    </row>
    <row r="38" spans="1:1" ht="15.6" hidden="1" x14ac:dyDescent="0.3">
      <c r="A38" s="182" t="s">
        <v>207</v>
      </c>
    </row>
    <row r="39" spans="1:1" ht="31.2" hidden="1" x14ac:dyDescent="0.3">
      <c r="A39" s="182" t="s">
        <v>208</v>
      </c>
    </row>
    <row r="40" spans="1:1" ht="15.6" hidden="1" x14ac:dyDescent="0.3">
      <c r="A40" s="180"/>
    </row>
    <row r="41" spans="1:1" ht="15.6" hidden="1" x14ac:dyDescent="0.3">
      <c r="A41" s="181" t="s">
        <v>209</v>
      </c>
    </row>
    <row r="42" spans="1:1" ht="15.6" hidden="1" x14ac:dyDescent="0.3">
      <c r="A42" s="182" t="s">
        <v>210</v>
      </c>
    </row>
    <row r="43" spans="1:1" ht="15.6" hidden="1" x14ac:dyDescent="0.3">
      <c r="A43" s="182" t="s">
        <v>211</v>
      </c>
    </row>
    <row r="44" spans="1:1" ht="15.6" hidden="1" x14ac:dyDescent="0.3">
      <c r="A44" s="182" t="s">
        <v>212</v>
      </c>
    </row>
    <row r="45" spans="1:1" ht="15.6" hidden="1" x14ac:dyDescent="0.3">
      <c r="A45" s="180"/>
    </row>
    <row r="46" spans="1:1" ht="15.6" hidden="1" x14ac:dyDescent="0.3">
      <c r="A46" s="181" t="s">
        <v>213</v>
      </c>
    </row>
    <row r="47" spans="1:1" ht="15.6" hidden="1" x14ac:dyDescent="0.3">
      <c r="A47" s="182" t="s">
        <v>214</v>
      </c>
    </row>
    <row r="48" spans="1:1" ht="15.6" hidden="1" x14ac:dyDescent="0.3">
      <c r="A48" s="182" t="s">
        <v>215</v>
      </c>
    </row>
    <row r="49" spans="1:1" ht="15.6" hidden="1" x14ac:dyDescent="0.3">
      <c r="A49" s="182" t="s">
        <v>216</v>
      </c>
    </row>
    <row r="50" spans="1:1" ht="15.6" hidden="1" x14ac:dyDescent="0.3">
      <c r="A50" s="181"/>
    </row>
    <row r="51" spans="1:1" ht="15.6" x14ac:dyDescent="0.3">
      <c r="A51" s="181" t="s">
        <v>217</v>
      </c>
    </row>
    <row r="52" spans="1:1" ht="31.2" hidden="1" x14ac:dyDescent="0.3">
      <c r="A52" s="182" t="s">
        <v>218</v>
      </c>
    </row>
    <row r="53" spans="1:1" ht="15.6" hidden="1" x14ac:dyDescent="0.3">
      <c r="A53" s="182" t="s">
        <v>219</v>
      </c>
    </row>
    <row r="54" spans="1:1" ht="15.6" x14ac:dyDescent="0.3">
      <c r="A54" s="182" t="s">
        <v>220</v>
      </c>
    </row>
    <row r="55" spans="1:1" ht="46.8" hidden="1" x14ac:dyDescent="0.3">
      <c r="A55" s="182" t="s">
        <v>221</v>
      </c>
    </row>
    <row r="56" spans="1:1" ht="15.6" x14ac:dyDescent="0.3">
      <c r="A56" s="182" t="s">
        <v>222</v>
      </c>
    </row>
    <row r="57" spans="1:1" ht="15.6" x14ac:dyDescent="0.3">
      <c r="A57" s="181"/>
    </row>
    <row r="58" spans="1:1" ht="15.6" x14ac:dyDescent="0.3">
      <c r="A58" s="181" t="s">
        <v>223</v>
      </c>
    </row>
    <row r="59" spans="1:1" ht="15.6" hidden="1" x14ac:dyDescent="0.3">
      <c r="A59" s="182" t="s">
        <v>224</v>
      </c>
    </row>
    <row r="60" spans="1:1" ht="15.6" hidden="1" x14ac:dyDescent="0.3">
      <c r="A60" s="182" t="s">
        <v>225</v>
      </c>
    </row>
    <row r="61" spans="1:1" ht="15.6" x14ac:dyDescent="0.3">
      <c r="A61" s="182" t="s">
        <v>226</v>
      </c>
    </row>
    <row r="62" spans="1:1" ht="15.6" hidden="1" x14ac:dyDescent="0.3">
      <c r="A62" s="182" t="s">
        <v>227</v>
      </c>
    </row>
    <row r="63" spans="1:1" ht="15.6" hidden="1" x14ac:dyDescent="0.3">
      <c r="A63" s="182" t="s">
        <v>228</v>
      </c>
    </row>
    <row r="64" spans="1:1" ht="15.6" hidden="1" x14ac:dyDescent="0.3">
      <c r="A64" s="182" t="s">
        <v>229</v>
      </c>
    </row>
    <row r="65" spans="1:1" ht="15.6" hidden="1" x14ac:dyDescent="0.3">
      <c r="A65" s="182" t="s">
        <v>230</v>
      </c>
    </row>
    <row r="66" spans="1:1" ht="15.6" hidden="1" x14ac:dyDescent="0.3">
      <c r="A66" s="182" t="s">
        <v>231</v>
      </c>
    </row>
    <row r="67" spans="1:1" ht="15.6" x14ac:dyDescent="0.3">
      <c r="A67" s="180"/>
    </row>
    <row r="68" spans="1:1" ht="31.2" x14ac:dyDescent="0.3">
      <c r="A68" s="180" t="s">
        <v>232</v>
      </c>
    </row>
    <row r="69" spans="1:1" ht="15.6" x14ac:dyDescent="0.3">
      <c r="A69" s="183"/>
    </row>
    <row r="70" spans="1:1" ht="24" customHeight="1" x14ac:dyDescent="0.3"/>
    <row r="75" spans="1:1" hidden="1" x14ac:dyDescent="0.3">
      <c r="A75" t="s">
        <v>260</v>
      </c>
    </row>
    <row r="76" spans="1:1" hidden="1" x14ac:dyDescent="0.3">
      <c r="A76" t="s">
        <v>180</v>
      </c>
    </row>
    <row r="77" spans="1:1" hidden="1" x14ac:dyDescent="0.3">
      <c r="A77" t="s">
        <v>186</v>
      </c>
    </row>
    <row r="78" spans="1:1" hidden="1" x14ac:dyDescent="0.3">
      <c r="A78" t="s">
        <v>192</v>
      </c>
    </row>
    <row r="79" spans="1:1" hidden="1" x14ac:dyDescent="0.3">
      <c r="A79" t="s">
        <v>197</v>
      </c>
    </row>
    <row r="80" spans="1:1" hidden="1" x14ac:dyDescent="0.3">
      <c r="A80" t="s">
        <v>217</v>
      </c>
    </row>
    <row r="81" spans="1:1" hidden="1" x14ac:dyDescent="0.3">
      <c r="A81" t="s">
        <v>223</v>
      </c>
    </row>
    <row r="82" spans="1:1" hidden="1" x14ac:dyDescent="0.3"/>
    <row r="83" spans="1:1" hidden="1" x14ac:dyDescent="0.3">
      <c r="A83" t="s">
        <v>261</v>
      </c>
    </row>
    <row r="84" spans="1:1" hidden="1" x14ac:dyDescent="0.3">
      <c r="A84" t="s">
        <v>146</v>
      </c>
    </row>
    <row r="85" spans="1:1" hidden="1" x14ac:dyDescent="0.3"/>
    <row r="86" spans="1:1" hidden="1" x14ac:dyDescent="0.3"/>
    <row r="87" spans="1:1" hidden="1" x14ac:dyDescent="0.3">
      <c r="A87" t="s">
        <v>262</v>
      </c>
    </row>
    <row r="88" spans="1:1" hidden="1" x14ac:dyDescent="0.3">
      <c r="A88" t="s">
        <v>263</v>
      </c>
    </row>
    <row r="89" spans="1:1" hidden="1" x14ac:dyDescent="0.3"/>
    <row r="90" spans="1:1" hidden="1" x14ac:dyDescent="0.3">
      <c r="A90" t="s">
        <v>84</v>
      </c>
    </row>
    <row r="91" spans="1:1" hidden="1" x14ac:dyDescent="0.3">
      <c r="A91" t="s">
        <v>259</v>
      </c>
    </row>
    <row r="92" spans="1:1" hidden="1" x14ac:dyDescent="0.3">
      <c r="A92" t="s">
        <v>264</v>
      </c>
    </row>
    <row r="93" spans="1:1" hidden="1" x14ac:dyDescent="0.3">
      <c r="A93" t="s">
        <v>270</v>
      </c>
    </row>
    <row r="94" spans="1:1" ht="16.2" hidden="1" x14ac:dyDescent="0.3">
      <c r="A94" t="s">
        <v>266</v>
      </c>
    </row>
    <row r="95" spans="1:1" ht="16.2" hidden="1" x14ac:dyDescent="0.3">
      <c r="A95" t="s">
        <v>267</v>
      </c>
    </row>
    <row r="96" spans="1:1" hidden="1" x14ac:dyDescent="0.3">
      <c r="A96" t="s">
        <v>268</v>
      </c>
    </row>
    <row r="97" spans="1:1" hidden="1" x14ac:dyDescent="0.3">
      <c r="A97" t="s">
        <v>275</v>
      </c>
    </row>
    <row r="98" spans="1:1" hidden="1" x14ac:dyDescent="0.3">
      <c r="A98" t="s">
        <v>269</v>
      </c>
    </row>
    <row r="99" spans="1:1" hidden="1" x14ac:dyDescent="0.3">
      <c r="A99" t="s">
        <v>265</v>
      </c>
    </row>
    <row r="100" spans="1:1" hidden="1" x14ac:dyDescent="0.3">
      <c r="A100" t="s">
        <v>273</v>
      </c>
    </row>
    <row r="101" spans="1:1" hidden="1" x14ac:dyDescent="0.3">
      <c r="A101" t="s">
        <v>276</v>
      </c>
    </row>
    <row r="102" spans="1:1" hidden="1" x14ac:dyDescent="0.3">
      <c r="A102" t="s">
        <v>271</v>
      </c>
    </row>
    <row r="103" spans="1:1" hidden="1" x14ac:dyDescent="0.3">
      <c r="A103" t="s">
        <v>272</v>
      </c>
    </row>
    <row r="104" spans="1:1" hidden="1" x14ac:dyDescent="0.3">
      <c r="A104" t="s">
        <v>274</v>
      </c>
    </row>
  </sheetData>
  <sheetProtection password="CF42" sheet="1"/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2"/>
  <sheetViews>
    <sheetView topLeftCell="A4" workbookViewId="0">
      <selection sqref="A1:A2"/>
    </sheetView>
  </sheetViews>
  <sheetFormatPr defaultColWidth="9.109375" defaultRowHeight="14.4" x14ac:dyDescent="0.3"/>
  <cols>
    <col min="1" max="16384" width="9.109375" style="192"/>
  </cols>
  <sheetData>
    <row r="1" spans="1:2" x14ac:dyDescent="0.3">
      <c r="A1" s="192" t="s">
        <v>250</v>
      </c>
      <c r="B1" s="207" t="s">
        <v>251</v>
      </c>
    </row>
    <row r="2" spans="1:2" x14ac:dyDescent="0.3">
      <c r="A2" s="192" t="s">
        <v>252</v>
      </c>
      <c r="B2" s="207" t="s">
        <v>253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T30"/>
  <sheetViews>
    <sheetView zoomScale="77" zoomScaleNormal="77" workbookViewId="0">
      <selection activeCell="G3" sqref="G3"/>
    </sheetView>
  </sheetViews>
  <sheetFormatPr defaultColWidth="9.109375" defaultRowHeight="14.4" x14ac:dyDescent="0.3"/>
  <cols>
    <col min="1" max="1" width="12.109375" style="150" customWidth="1"/>
    <col min="2" max="2" width="70.5546875" style="150" customWidth="1"/>
    <col min="3" max="5" width="9.44140625" style="151" customWidth="1"/>
    <col min="6" max="6" width="14.33203125" style="151" hidden="1" customWidth="1"/>
    <col min="7" max="14" width="17.6640625" style="151" customWidth="1"/>
    <col min="15" max="20" width="12.5546875" style="154" customWidth="1"/>
    <col min="21" max="16384" width="9.109375" style="150"/>
  </cols>
  <sheetData>
    <row r="1" spans="1:20" s="139" customFormat="1" ht="28.5" customHeight="1" x14ac:dyDescent="0.3">
      <c r="A1" s="137"/>
      <c r="B1" s="137"/>
      <c r="C1" s="272" t="s">
        <v>91</v>
      </c>
      <c r="D1" s="272"/>
      <c r="E1" s="272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2" spans="1:20" s="139" customFormat="1" ht="57.6" x14ac:dyDescent="0.3">
      <c r="A2" s="140" t="s">
        <v>92</v>
      </c>
      <c r="B2" s="140" t="s">
        <v>93</v>
      </c>
      <c r="C2" s="141" t="s">
        <v>176</v>
      </c>
      <c r="D2" s="141" t="s">
        <v>177</v>
      </c>
      <c r="E2" s="141" t="s">
        <v>178</v>
      </c>
      <c r="F2" s="140" t="s">
        <v>94</v>
      </c>
      <c r="G2" s="140" t="s">
        <v>95</v>
      </c>
      <c r="H2" s="140" t="s">
        <v>72</v>
      </c>
      <c r="I2" s="140" t="s">
        <v>71</v>
      </c>
      <c r="J2" s="140" t="s">
        <v>96</v>
      </c>
      <c r="K2" s="140" t="s">
        <v>97</v>
      </c>
      <c r="L2" s="140" t="s">
        <v>98</v>
      </c>
      <c r="M2" s="140" t="s">
        <v>99</v>
      </c>
      <c r="N2" s="140" t="s">
        <v>65</v>
      </c>
      <c r="O2" s="140" t="s">
        <v>100</v>
      </c>
      <c r="P2" s="140" t="s">
        <v>101</v>
      </c>
      <c r="Q2" s="140" t="s">
        <v>102</v>
      </c>
      <c r="R2" s="140" t="s">
        <v>255</v>
      </c>
      <c r="S2" s="140" t="s">
        <v>256</v>
      </c>
      <c r="T2" s="140" t="s">
        <v>257</v>
      </c>
    </row>
    <row r="3" spans="1:20" s="139" customFormat="1" ht="28.8" x14ac:dyDescent="0.3">
      <c r="A3" s="174" t="s">
        <v>137</v>
      </c>
      <c r="B3" s="156" t="s">
        <v>48</v>
      </c>
      <c r="C3" s="143"/>
      <c r="D3" s="143"/>
      <c r="E3" s="143"/>
      <c r="F3" s="144"/>
      <c r="G3" s="145" t="e">
        <f>GETPIVOTDATA("Сума фінансування за напрямом",#REF!,"Лінія робочого плану","1.1.1.")</f>
        <v>#REF!</v>
      </c>
      <c r="H3" s="157" t="e">
        <f>G3</f>
        <v>#REF!</v>
      </c>
      <c r="I3" s="157" t="e">
        <f>G3</f>
        <v>#REF!</v>
      </c>
      <c r="J3" s="157" t="e">
        <f>H3/$H$21</f>
        <v>#REF!</v>
      </c>
      <c r="K3" s="157" t="e">
        <f t="shared" ref="K3:K18" si="0">I3/$I$21</f>
        <v>#REF!</v>
      </c>
      <c r="L3" s="157" t="e">
        <f>$G$19*J3</f>
        <v>#REF!</v>
      </c>
      <c r="M3" s="157" t="e">
        <f t="shared" ref="M3:M18" si="1">$G$20*K3</f>
        <v>#REF!</v>
      </c>
      <c r="N3" s="157" t="e">
        <f>G3+L3+M3</f>
        <v>#REF!</v>
      </c>
      <c r="O3" s="157" t="e">
        <f>GETPIVOTDATA("Сума Транш 1",#REF!,"Лінія робочого плану","1.1.1.")+GETPIVOTDATA("Сума Транш 1",#REF!,"Лінія робочого плану","АВ")*'Розрахунок траншів'!K3+GETPIVOTDATA("Сума Транш 1",#REF!,"Лінія робочого плану","ПП")*'Розрахунок траншів'!J3</f>
        <v>#REF!</v>
      </c>
      <c r="P3" s="157" t="e">
        <f>GETPIVOTDATA("Сума Транш 2",#REF!,"Лінія робочого плану","1.1.1.")+GETPIVOTDATA("Сума Транш 2",#REF!,"Лінія робочого плану","АВ")*'Розрахунок траншів'!K3+GETPIVOTDATA("Сума Транш 2",#REF!,"Лінія робочого плану","ПП")*'Розрахунок траншів'!J3</f>
        <v>#REF!</v>
      </c>
      <c r="Q3" s="157" t="e">
        <f>GETPIVOTDATA("Сума Транш 3",#REF!,"Лінія робочого плану","1.1.1.")+GETPIVOTDATA("Сума Транш 3",#REF!,"Лінія робочого плану","АВ")*'Розрахунок траншів'!K3+GETPIVOTDATA("Сума Транш 3",#REF!,"Лінія робочого плану","ПП")*'Розрахунок траншів'!J3</f>
        <v>#REF!</v>
      </c>
      <c r="R3" s="157" t="e">
        <f>GETPIVOTDATA("Сума Транш 4",#REF!,"Лінія робочого плану","1.1.1.")+GETPIVOTDATA("Сума Транш 4",#REF!,"Лінія робочого плану","АВ")*'Розрахунок траншів'!K3+GETPIVOTDATA("Сума Транш 4",#REF!,"Лінія робочого плану","ПП")*'Розрахунок траншів'!J3</f>
        <v>#REF!</v>
      </c>
      <c r="S3" s="157" t="e">
        <f>GETPIVOTDATA("Сума Транш 5",#REF!,"Лінія робочого плану","1.1.1.")+GETPIVOTDATA("Сума Транш 5",#REF!,"Лінія робочого плану","АВ")*'Розрахунок траншів'!K3+GETPIVOTDATA("Сума Транш 5",#REF!,"Лінія робочого плану","ПП")*'Розрахунок траншів'!J3</f>
        <v>#REF!</v>
      </c>
      <c r="T3" s="157" t="e">
        <f>GETPIVOTDATA("Сума  Транш 6",#REF!,"Лінія робочого плану","1.1.1.")+GETPIVOTDATA("Сума  Транш 6",#REF!,"Лінія робочого плану","АВ")*'Розрахунок траншів'!K3+GETPIVOTDATA("Сума  Транш 6",#REF!,"Лінія робочого плану","ПП")*'Розрахунок траншів'!J3</f>
        <v>#REF!</v>
      </c>
    </row>
    <row r="4" spans="1:20" s="139" customFormat="1" ht="29.25" customHeight="1" x14ac:dyDescent="0.3">
      <c r="A4" s="174" t="s">
        <v>138</v>
      </c>
      <c r="B4" s="156" t="s">
        <v>139</v>
      </c>
      <c r="C4" s="143"/>
      <c r="D4" s="143"/>
      <c r="E4" s="143"/>
      <c r="F4" s="144"/>
      <c r="G4" s="145" t="e">
        <f>GETPIVOTDATA("Сума фінансування за напрямом",#REF!,"Лінія робочого плану","1.4.1.")</f>
        <v>#REF!</v>
      </c>
      <c r="H4" s="157" t="e">
        <f t="shared" ref="H4:H18" si="2">G4</f>
        <v>#REF!</v>
      </c>
      <c r="I4" s="157" t="e">
        <f t="shared" ref="I4:I18" si="3">G4</f>
        <v>#REF!</v>
      </c>
      <c r="J4" s="157" t="e">
        <f t="shared" ref="J4:J18" si="4">H4/$H$21</f>
        <v>#REF!</v>
      </c>
      <c r="K4" s="157" t="e">
        <f t="shared" si="0"/>
        <v>#REF!</v>
      </c>
      <c r="L4" s="157" t="e">
        <f t="shared" ref="L4:L18" si="5">$G$19*J4</f>
        <v>#REF!</v>
      </c>
      <c r="M4" s="157" t="e">
        <f t="shared" si="1"/>
        <v>#REF!</v>
      </c>
      <c r="N4" s="157" t="e">
        <f t="shared" ref="N4:N18" si="6">G4+L4+M4</f>
        <v>#REF!</v>
      </c>
      <c r="O4" s="157" t="e">
        <f>GETPIVOTDATA("Сума Транш 1",#REF!,"Лінія робочого плану","1.4.1.")+GETPIVOTDATA("Сума Транш 1",#REF!,"Лінія робочого плану","АВ")*'Розрахунок траншів'!K4+GETPIVOTDATA("Сума Транш 1",#REF!,"Лінія робочого плану","ПП")*'Розрахунок траншів'!J4</f>
        <v>#REF!</v>
      </c>
      <c r="P4" s="157" t="e">
        <f>GETPIVOTDATA("Сума Транш 2",#REF!,"Лінія робочого плану","1.4.1.")+GETPIVOTDATA("Сума Транш 2",#REF!,"Лінія робочого плану","АВ")*'Розрахунок траншів'!K4+GETPIVOTDATA("Сума Транш 2",#REF!,"Лінія робочого плану","ПП")*'Розрахунок траншів'!J4</f>
        <v>#REF!</v>
      </c>
      <c r="Q4" s="157" t="e">
        <f>GETPIVOTDATA("Сума Транш 3",#REF!,"Лінія робочого плану","1.4.1.")+GETPIVOTDATA("Сума Транш 3",#REF!,"Лінія робочого плану","АВ")*'Розрахунок траншів'!K4+GETPIVOTDATA("Сума Транш 3",#REF!,"Лінія робочого плану","ПП")*'Розрахунок траншів'!J4</f>
        <v>#REF!</v>
      </c>
      <c r="R4" s="157" t="e">
        <f>GETPIVOTDATA("Сума Транш 4",#REF!,"Лінія робочого плану","1.4.1.")+GETPIVOTDATA("Сума Транш 4",#REF!,"Лінія робочого плану","АВ")*'Розрахунок траншів'!K4+GETPIVOTDATA("Сума Транш 4",#REF!,"Лінія робочого плану","ПП")*'Розрахунок траншів'!J4</f>
        <v>#REF!</v>
      </c>
      <c r="S4" s="157" t="e">
        <f>GETPIVOTDATA("Сума Транш 5",#REF!,"Лінія робочого плану","1.4.1.")+GETPIVOTDATA("Сума Транш 5",#REF!,"Лінія робочого плану","АВ")*'Розрахунок траншів'!K4+GETPIVOTDATA("Сума Транш 5",#REF!,"Лінія робочого плану","ПП")*'Розрахунок траншів'!J4</f>
        <v>#REF!</v>
      </c>
      <c r="T4" s="157" t="e">
        <f>GETPIVOTDATA("Сума  Транш 6",#REF!,"Лінія робочого плану","1.4.1.")+GETPIVOTDATA("Сума  Транш 6",#REF!,"Лінія робочого плану","АВ")*'Розрахунок траншів'!K4+GETPIVOTDATA("Сума  Транш 6",#REF!,"Лінія робочого плану","ПП")*'Розрахунок траншів'!J4</f>
        <v>#REF!</v>
      </c>
    </row>
    <row r="5" spans="1:20" s="139" customFormat="1" ht="29.25" customHeight="1" x14ac:dyDescent="0.3">
      <c r="A5" s="174" t="s">
        <v>140</v>
      </c>
      <c r="B5" s="156" t="s">
        <v>49</v>
      </c>
      <c r="C5" s="143"/>
      <c r="D5" s="143"/>
      <c r="E5" s="143"/>
      <c r="F5" s="144">
        <v>186233</v>
      </c>
      <c r="G5" s="145" t="e">
        <f>GETPIVOTDATA("Сума фінансування за напрямом",#REF!,"Лінія робочого плану","1.4.2.")</f>
        <v>#REF!</v>
      </c>
      <c r="H5" s="157" t="e">
        <f t="shared" si="2"/>
        <v>#REF!</v>
      </c>
      <c r="I5" s="157" t="e">
        <f t="shared" si="3"/>
        <v>#REF!</v>
      </c>
      <c r="J5" s="157" t="e">
        <f t="shared" si="4"/>
        <v>#REF!</v>
      </c>
      <c r="K5" s="157" t="e">
        <f t="shared" si="0"/>
        <v>#REF!</v>
      </c>
      <c r="L5" s="157" t="e">
        <f t="shared" si="5"/>
        <v>#REF!</v>
      </c>
      <c r="M5" s="157" t="e">
        <f t="shared" si="1"/>
        <v>#REF!</v>
      </c>
      <c r="N5" s="157" t="e">
        <f t="shared" si="6"/>
        <v>#REF!</v>
      </c>
      <c r="O5" s="157" t="e">
        <f>GETPIVOTDATA("Сума Транш 1",#REF!,"Лінія робочого плану","1.4.2.")+GETPIVOTDATA("Сума Транш 1",#REF!,"Лінія робочого плану","АВ")*'Розрахунок траншів'!K5+GETPIVOTDATA("Сума Транш 1",#REF!,"Лінія робочого плану","ПП")*'Розрахунок траншів'!J5</f>
        <v>#REF!</v>
      </c>
      <c r="P5" s="157" t="e">
        <f>GETPIVOTDATA("Сума Транш 2",#REF!,"Лінія робочого плану","1.4.2.")+GETPIVOTDATA("Сума Транш 2",#REF!,"Лінія робочого плану","АВ")*'Розрахунок траншів'!K5+GETPIVOTDATA("Сума Транш 2",#REF!,"Лінія робочого плану","ПП")*'Розрахунок траншів'!J5</f>
        <v>#REF!</v>
      </c>
      <c r="Q5" s="157" t="e">
        <f>GETPIVOTDATA("Сума Транш 3",#REF!,"Лінія робочого плану","1.4.2.")+GETPIVOTDATA("Сума Транш 3",#REF!,"Лінія робочого плану","АВ")*'Розрахунок траншів'!K5+GETPIVOTDATA("Сума Транш 3",#REF!,"Лінія робочого плану","ПП")*'Розрахунок траншів'!J5</f>
        <v>#REF!</v>
      </c>
      <c r="R5" s="157" t="e">
        <f>GETPIVOTDATA("Сума Транш 4",#REF!,"Лінія робочого плану","1.4.2.")+GETPIVOTDATA("Сума Транш 4",#REF!,"Лінія робочого плану","АВ")*'Розрахунок траншів'!K5+GETPIVOTDATA("Сума Транш 4",#REF!,"Лінія робочого плану","ПП")*'Розрахунок траншів'!J5</f>
        <v>#REF!</v>
      </c>
      <c r="S5" s="157" t="e">
        <f>GETPIVOTDATA("Сума Транш 5",#REF!,"Лінія робочого плану","1.4.2.")+GETPIVOTDATA("Сума Транш 5",#REF!,"Лінія робочого плану","АВ")*'Розрахунок траншів'!K5+GETPIVOTDATA("Сума Транш 5",#REF!,"Лінія робочого плану","ПП")*'Розрахунок траншів'!J5</f>
        <v>#REF!</v>
      </c>
      <c r="T5" s="157" t="e">
        <f>GETPIVOTDATA("Сума  Транш 6",#REF!,"Лінія робочого плану","1.4.2.")+GETPIVOTDATA("Сума  Транш 6",#REF!,"Лінія робочого плану","АВ")*'Розрахунок траншів'!K5+GETPIVOTDATA("Сума  Транш 6",#REF!,"Лінія робочого плану","ПП")*'Розрахунок траншів'!J5</f>
        <v>#REF!</v>
      </c>
    </row>
    <row r="6" spans="1:20" s="139" customFormat="1" ht="29.25" customHeight="1" x14ac:dyDescent="0.3">
      <c r="A6" s="174" t="s">
        <v>141</v>
      </c>
      <c r="B6" s="156" t="s">
        <v>142</v>
      </c>
      <c r="C6" s="143"/>
      <c r="D6" s="143"/>
      <c r="E6" s="143"/>
      <c r="F6" s="144"/>
      <c r="G6" s="145"/>
      <c r="H6" s="157"/>
      <c r="I6" s="157"/>
      <c r="J6" s="157"/>
      <c r="K6" s="157"/>
      <c r="L6" s="157" t="e">
        <f t="shared" si="5"/>
        <v>#REF!</v>
      </c>
      <c r="M6" s="157" t="e">
        <f t="shared" si="1"/>
        <v>#REF!</v>
      </c>
      <c r="N6" s="157" t="e">
        <f t="shared" si="6"/>
        <v>#REF!</v>
      </c>
      <c r="O6" s="157"/>
      <c r="P6" s="157"/>
      <c r="Q6" s="157"/>
      <c r="R6" s="157"/>
      <c r="S6" s="157"/>
      <c r="T6" s="157"/>
    </row>
    <row r="7" spans="1:20" s="139" customFormat="1" ht="29.25" customHeight="1" x14ac:dyDescent="0.3">
      <c r="A7" s="174" t="s">
        <v>143</v>
      </c>
      <c r="B7" s="156" t="s">
        <v>144</v>
      </c>
      <c r="C7" s="143"/>
      <c r="D7" s="143"/>
      <c r="E7" s="143"/>
      <c r="F7" s="144">
        <v>11793</v>
      </c>
      <c r="G7" s="145"/>
      <c r="H7" s="157">
        <f t="shared" si="2"/>
        <v>0</v>
      </c>
      <c r="I7" s="157">
        <f t="shared" si="3"/>
        <v>0</v>
      </c>
      <c r="J7" s="157" t="e">
        <f t="shared" si="4"/>
        <v>#REF!</v>
      </c>
      <c r="K7" s="157" t="e">
        <f t="shared" si="0"/>
        <v>#REF!</v>
      </c>
      <c r="L7" s="157" t="e">
        <f t="shared" si="5"/>
        <v>#REF!</v>
      </c>
      <c r="M7" s="157" t="e">
        <f t="shared" si="1"/>
        <v>#REF!</v>
      </c>
      <c r="N7" s="157" t="e">
        <f t="shared" si="6"/>
        <v>#REF!</v>
      </c>
      <c r="O7" s="157">
        <v>0</v>
      </c>
      <c r="P7" s="157">
        <v>0</v>
      </c>
      <c r="Q7" s="157">
        <v>0</v>
      </c>
      <c r="R7" s="157">
        <v>0</v>
      </c>
      <c r="S7" s="157">
        <v>0</v>
      </c>
      <c r="T7" s="157">
        <v>0</v>
      </c>
    </row>
    <row r="8" spans="1:20" s="139" customFormat="1" ht="29.25" customHeight="1" x14ac:dyDescent="0.3">
      <c r="A8" s="174" t="s">
        <v>145</v>
      </c>
      <c r="B8" s="156" t="s">
        <v>50</v>
      </c>
      <c r="C8" s="143"/>
      <c r="D8" s="143"/>
      <c r="E8" s="143"/>
      <c r="F8" s="144"/>
      <c r="G8" s="145"/>
      <c r="H8" s="157">
        <f t="shared" si="2"/>
        <v>0</v>
      </c>
      <c r="I8" s="157">
        <f t="shared" si="3"/>
        <v>0</v>
      </c>
      <c r="J8" s="157" t="e">
        <f t="shared" si="4"/>
        <v>#REF!</v>
      </c>
      <c r="K8" s="157" t="e">
        <f t="shared" si="0"/>
        <v>#REF!</v>
      </c>
      <c r="L8" s="157" t="e">
        <f t="shared" si="5"/>
        <v>#REF!</v>
      </c>
      <c r="M8" s="157" t="e">
        <f t="shared" si="1"/>
        <v>#REF!</v>
      </c>
      <c r="N8" s="157" t="e">
        <f t="shared" si="6"/>
        <v>#REF!</v>
      </c>
      <c r="O8" s="157">
        <v>0</v>
      </c>
      <c r="P8" s="157">
        <v>0</v>
      </c>
      <c r="Q8" s="157">
        <v>0</v>
      </c>
      <c r="R8" s="157">
        <v>0</v>
      </c>
      <c r="S8" s="157">
        <v>0</v>
      </c>
      <c r="T8" s="157">
        <v>0</v>
      </c>
    </row>
    <row r="9" spans="1:20" s="139" customFormat="1" ht="29.25" customHeight="1" x14ac:dyDescent="0.3">
      <c r="A9" s="174" t="s">
        <v>146</v>
      </c>
      <c r="B9" s="156" t="s">
        <v>147</v>
      </c>
      <c r="C9" s="143"/>
      <c r="D9" s="143"/>
      <c r="E9" s="143"/>
      <c r="F9" s="144"/>
      <c r="G9" s="145"/>
      <c r="H9" s="157">
        <f t="shared" si="2"/>
        <v>0</v>
      </c>
      <c r="I9" s="157">
        <f t="shared" si="3"/>
        <v>0</v>
      </c>
      <c r="J9" s="157" t="e">
        <f t="shared" si="4"/>
        <v>#REF!</v>
      </c>
      <c r="K9" s="157" t="e">
        <f t="shared" si="0"/>
        <v>#REF!</v>
      </c>
      <c r="L9" s="157" t="e">
        <f t="shared" si="5"/>
        <v>#REF!</v>
      </c>
      <c r="M9" s="157" t="e">
        <f t="shared" si="1"/>
        <v>#REF!</v>
      </c>
      <c r="N9" s="157" t="e">
        <f t="shared" si="6"/>
        <v>#REF!</v>
      </c>
      <c r="O9" s="157">
        <v>0</v>
      </c>
      <c r="P9" s="157">
        <v>0</v>
      </c>
      <c r="Q9" s="157">
        <v>0</v>
      </c>
      <c r="R9" s="157">
        <v>0</v>
      </c>
      <c r="S9" s="157">
        <v>0</v>
      </c>
      <c r="T9" s="157">
        <v>0</v>
      </c>
    </row>
    <row r="10" spans="1:20" s="139" customFormat="1" ht="29.25" customHeight="1" x14ac:dyDescent="0.3">
      <c r="A10" s="174" t="s">
        <v>148</v>
      </c>
      <c r="B10" s="156" t="s">
        <v>149</v>
      </c>
      <c r="C10" s="143"/>
      <c r="D10" s="143"/>
      <c r="E10" s="143"/>
      <c r="F10" s="144"/>
      <c r="G10" s="145"/>
      <c r="H10" s="157">
        <f t="shared" si="2"/>
        <v>0</v>
      </c>
      <c r="I10" s="157">
        <f t="shared" si="3"/>
        <v>0</v>
      </c>
      <c r="J10" s="157" t="e">
        <f t="shared" si="4"/>
        <v>#REF!</v>
      </c>
      <c r="K10" s="157" t="e">
        <f t="shared" si="0"/>
        <v>#REF!</v>
      </c>
      <c r="L10" s="157" t="e">
        <f t="shared" si="5"/>
        <v>#REF!</v>
      </c>
      <c r="M10" s="157" t="e">
        <f t="shared" si="1"/>
        <v>#REF!</v>
      </c>
      <c r="N10" s="157" t="e">
        <f t="shared" si="6"/>
        <v>#REF!</v>
      </c>
      <c r="O10" s="157">
        <v>0</v>
      </c>
      <c r="P10" s="157">
        <v>0</v>
      </c>
      <c r="Q10" s="157">
        <v>0</v>
      </c>
      <c r="R10" s="157">
        <v>0</v>
      </c>
      <c r="S10" s="157">
        <v>0</v>
      </c>
      <c r="T10" s="157">
        <v>0</v>
      </c>
    </row>
    <row r="11" spans="1:20" s="139" customFormat="1" ht="29.25" customHeight="1" x14ac:dyDescent="0.3">
      <c r="A11" s="174" t="s">
        <v>150</v>
      </c>
      <c r="B11" s="156" t="s">
        <v>74</v>
      </c>
      <c r="C11" s="143"/>
      <c r="D11" s="143"/>
      <c r="E11" s="143"/>
      <c r="F11" s="144">
        <v>699</v>
      </c>
      <c r="G11" s="145"/>
      <c r="H11" s="157"/>
      <c r="I11" s="157"/>
      <c r="J11" s="157"/>
      <c r="K11" s="157"/>
      <c r="L11" s="157" t="e">
        <f t="shared" si="5"/>
        <v>#REF!</v>
      </c>
      <c r="M11" s="157" t="e">
        <f t="shared" si="1"/>
        <v>#REF!</v>
      </c>
      <c r="N11" s="157" t="e">
        <f t="shared" si="6"/>
        <v>#REF!</v>
      </c>
      <c r="O11" s="157"/>
      <c r="P11" s="157"/>
      <c r="Q11" s="157"/>
      <c r="R11" s="157"/>
      <c r="S11" s="157"/>
      <c r="T11" s="157"/>
    </row>
    <row r="12" spans="1:20" s="139" customFormat="1" ht="29.25" customHeight="1" x14ac:dyDescent="0.3">
      <c r="A12" s="174" t="s">
        <v>151</v>
      </c>
      <c r="B12" s="156" t="s">
        <v>152</v>
      </c>
      <c r="C12" s="143"/>
      <c r="D12" s="143"/>
      <c r="E12" s="143"/>
      <c r="F12" s="144">
        <v>3407</v>
      </c>
      <c r="G12" s="145"/>
      <c r="H12" s="157">
        <f t="shared" si="2"/>
        <v>0</v>
      </c>
      <c r="I12" s="157">
        <f t="shared" si="3"/>
        <v>0</v>
      </c>
      <c r="J12" s="157" t="e">
        <f t="shared" si="4"/>
        <v>#REF!</v>
      </c>
      <c r="K12" s="157" t="e">
        <f t="shared" si="0"/>
        <v>#REF!</v>
      </c>
      <c r="L12" s="157" t="e">
        <f t="shared" si="5"/>
        <v>#REF!</v>
      </c>
      <c r="M12" s="157" t="e">
        <f t="shared" si="1"/>
        <v>#REF!</v>
      </c>
      <c r="N12" s="157" t="e">
        <f t="shared" si="6"/>
        <v>#REF!</v>
      </c>
      <c r="O12" s="157">
        <v>0</v>
      </c>
      <c r="P12" s="157">
        <v>0</v>
      </c>
      <c r="Q12" s="157">
        <v>0</v>
      </c>
      <c r="R12" s="157">
        <v>0</v>
      </c>
      <c r="S12" s="157">
        <v>0</v>
      </c>
      <c r="T12" s="157">
        <v>0</v>
      </c>
    </row>
    <row r="13" spans="1:20" s="139" customFormat="1" ht="29.25" customHeight="1" x14ac:dyDescent="0.3">
      <c r="A13" s="174" t="s">
        <v>153</v>
      </c>
      <c r="B13" s="156" t="s">
        <v>154</v>
      </c>
      <c r="C13" s="143"/>
      <c r="D13" s="143"/>
      <c r="E13" s="143"/>
      <c r="F13" s="144"/>
      <c r="G13" s="145"/>
      <c r="H13" s="157">
        <f t="shared" si="2"/>
        <v>0</v>
      </c>
      <c r="I13" s="157">
        <f t="shared" si="3"/>
        <v>0</v>
      </c>
      <c r="J13" s="157" t="e">
        <f t="shared" si="4"/>
        <v>#REF!</v>
      </c>
      <c r="K13" s="157" t="e">
        <f t="shared" si="0"/>
        <v>#REF!</v>
      </c>
      <c r="L13" s="157" t="e">
        <f t="shared" si="5"/>
        <v>#REF!</v>
      </c>
      <c r="M13" s="157" t="e">
        <f t="shared" si="1"/>
        <v>#REF!</v>
      </c>
      <c r="N13" s="157" t="e">
        <f t="shared" si="6"/>
        <v>#REF!</v>
      </c>
      <c r="O13" s="157">
        <v>0</v>
      </c>
      <c r="P13" s="157">
        <v>0</v>
      </c>
      <c r="Q13" s="157">
        <v>0</v>
      </c>
      <c r="R13" s="157">
        <v>0</v>
      </c>
      <c r="S13" s="157">
        <v>0</v>
      </c>
      <c r="T13" s="157">
        <v>0</v>
      </c>
    </row>
    <row r="14" spans="1:20" s="139" customFormat="1" ht="29.25" customHeight="1" x14ac:dyDescent="0.3">
      <c r="A14" s="174" t="s">
        <v>155</v>
      </c>
      <c r="B14" s="156" t="s">
        <v>156</v>
      </c>
      <c r="C14" s="143"/>
      <c r="D14" s="143"/>
      <c r="E14" s="143"/>
      <c r="F14" s="144"/>
      <c r="G14" s="145"/>
      <c r="H14" s="157">
        <f t="shared" si="2"/>
        <v>0</v>
      </c>
      <c r="I14" s="157">
        <f t="shared" si="3"/>
        <v>0</v>
      </c>
      <c r="J14" s="157" t="e">
        <f t="shared" si="4"/>
        <v>#REF!</v>
      </c>
      <c r="K14" s="157" t="e">
        <f t="shared" si="0"/>
        <v>#REF!</v>
      </c>
      <c r="L14" s="157" t="e">
        <f t="shared" si="5"/>
        <v>#REF!</v>
      </c>
      <c r="M14" s="157" t="e">
        <f t="shared" si="1"/>
        <v>#REF!</v>
      </c>
      <c r="N14" s="157" t="e">
        <f t="shared" si="6"/>
        <v>#REF!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</row>
    <row r="15" spans="1:20" s="139" customFormat="1" ht="29.25" customHeight="1" x14ac:dyDescent="0.3">
      <c r="A15" s="174" t="s">
        <v>157</v>
      </c>
      <c r="B15" s="156" t="s">
        <v>158</v>
      </c>
      <c r="C15" s="143"/>
      <c r="D15" s="143"/>
      <c r="E15" s="143"/>
      <c r="F15" s="144"/>
      <c r="G15" s="145"/>
      <c r="H15" s="157"/>
      <c r="I15" s="157"/>
      <c r="J15" s="157"/>
      <c r="K15" s="157"/>
      <c r="L15" s="157" t="e">
        <f t="shared" si="5"/>
        <v>#REF!</v>
      </c>
      <c r="M15" s="157" t="e">
        <f t="shared" si="1"/>
        <v>#REF!</v>
      </c>
      <c r="N15" s="157" t="e">
        <f t="shared" si="6"/>
        <v>#REF!</v>
      </c>
      <c r="O15" s="157"/>
      <c r="P15" s="157"/>
      <c r="Q15" s="157"/>
      <c r="R15" s="157"/>
      <c r="S15" s="157"/>
      <c r="T15" s="157"/>
    </row>
    <row r="16" spans="1:20" s="139" customFormat="1" ht="29.25" customHeight="1" x14ac:dyDescent="0.3">
      <c r="A16" s="174" t="s">
        <v>159</v>
      </c>
      <c r="B16" s="156" t="s">
        <v>160</v>
      </c>
      <c r="C16" s="143"/>
      <c r="D16" s="143"/>
      <c r="E16" s="143"/>
      <c r="F16" s="144">
        <v>206</v>
      </c>
      <c r="G16" s="145"/>
      <c r="H16" s="157">
        <f t="shared" si="2"/>
        <v>0</v>
      </c>
      <c r="I16" s="157">
        <f t="shared" si="3"/>
        <v>0</v>
      </c>
      <c r="J16" s="157" t="e">
        <f t="shared" si="4"/>
        <v>#REF!</v>
      </c>
      <c r="K16" s="157" t="e">
        <f t="shared" si="0"/>
        <v>#REF!</v>
      </c>
      <c r="L16" s="157" t="e">
        <f t="shared" si="5"/>
        <v>#REF!</v>
      </c>
      <c r="M16" s="157" t="e">
        <f t="shared" si="1"/>
        <v>#REF!</v>
      </c>
      <c r="N16" s="157" t="e">
        <f t="shared" si="6"/>
        <v>#REF!</v>
      </c>
      <c r="O16" s="157">
        <v>0</v>
      </c>
      <c r="P16" s="157">
        <v>0</v>
      </c>
      <c r="Q16" s="157">
        <v>0</v>
      </c>
      <c r="R16" s="157">
        <v>0</v>
      </c>
      <c r="S16" s="157">
        <v>0</v>
      </c>
      <c r="T16" s="157">
        <v>0</v>
      </c>
    </row>
    <row r="17" spans="1:20" s="139" customFormat="1" ht="29.25" customHeight="1" x14ac:dyDescent="0.3">
      <c r="A17" s="174" t="s">
        <v>161</v>
      </c>
      <c r="B17" s="156" t="s">
        <v>162</v>
      </c>
      <c r="C17" s="143"/>
      <c r="D17" s="143"/>
      <c r="E17" s="143"/>
      <c r="F17" s="144">
        <v>572</v>
      </c>
      <c r="G17" s="145"/>
      <c r="H17" s="157">
        <f t="shared" si="2"/>
        <v>0</v>
      </c>
      <c r="I17" s="157">
        <f t="shared" si="3"/>
        <v>0</v>
      </c>
      <c r="J17" s="157" t="e">
        <f t="shared" si="4"/>
        <v>#REF!</v>
      </c>
      <c r="K17" s="157" t="e">
        <f t="shared" si="0"/>
        <v>#REF!</v>
      </c>
      <c r="L17" s="157" t="e">
        <f t="shared" si="5"/>
        <v>#REF!</v>
      </c>
      <c r="M17" s="157" t="e">
        <f t="shared" si="1"/>
        <v>#REF!</v>
      </c>
      <c r="N17" s="157" t="e">
        <f t="shared" si="6"/>
        <v>#REF!</v>
      </c>
      <c r="O17" s="157">
        <v>0</v>
      </c>
      <c r="P17" s="157">
        <v>0</v>
      </c>
      <c r="Q17" s="157">
        <v>0</v>
      </c>
      <c r="R17" s="157">
        <v>0</v>
      </c>
      <c r="S17" s="157">
        <v>0</v>
      </c>
      <c r="T17" s="157">
        <v>0</v>
      </c>
    </row>
    <row r="18" spans="1:20" s="139" customFormat="1" ht="29.25" customHeight="1" x14ac:dyDescent="0.3">
      <c r="A18" s="174" t="s">
        <v>163</v>
      </c>
      <c r="B18" s="156" t="s">
        <v>164</v>
      </c>
      <c r="C18" s="143"/>
      <c r="D18" s="143"/>
      <c r="E18" s="143"/>
      <c r="F18" s="144">
        <v>206</v>
      </c>
      <c r="G18" s="145"/>
      <c r="H18" s="157">
        <f t="shared" si="2"/>
        <v>0</v>
      </c>
      <c r="I18" s="157">
        <f t="shared" si="3"/>
        <v>0</v>
      </c>
      <c r="J18" s="157" t="e">
        <f t="shared" si="4"/>
        <v>#REF!</v>
      </c>
      <c r="K18" s="157" t="e">
        <f t="shared" si="0"/>
        <v>#REF!</v>
      </c>
      <c r="L18" s="157" t="e">
        <f t="shared" si="5"/>
        <v>#REF!</v>
      </c>
      <c r="M18" s="157" t="e">
        <f t="shared" si="1"/>
        <v>#REF!</v>
      </c>
      <c r="N18" s="157" t="e">
        <f t="shared" si="6"/>
        <v>#REF!</v>
      </c>
      <c r="O18" s="157">
        <v>0</v>
      </c>
      <c r="P18" s="157">
        <v>0</v>
      </c>
      <c r="Q18" s="157">
        <v>0</v>
      </c>
      <c r="R18" s="157">
        <v>0</v>
      </c>
      <c r="S18" s="157">
        <v>0</v>
      </c>
      <c r="T18" s="157">
        <v>0</v>
      </c>
    </row>
    <row r="19" spans="1:20" s="139" customFormat="1" ht="24.75" customHeight="1" x14ac:dyDescent="0.3">
      <c r="A19" s="138" t="s">
        <v>72</v>
      </c>
      <c r="B19" s="142" t="s">
        <v>103</v>
      </c>
      <c r="C19" s="143"/>
      <c r="D19" s="143"/>
      <c r="E19" s="143"/>
      <c r="F19" s="144"/>
      <c r="G19" s="145" t="e">
        <f>GETPIVOTDATA("Сума фінансування за напрямом",#REF!,"Лінія робочого плану","ПП")</f>
        <v>#REF!</v>
      </c>
      <c r="H19" s="157"/>
      <c r="I19" s="157"/>
      <c r="J19" s="157"/>
      <c r="K19" s="157"/>
      <c r="L19" s="157"/>
      <c r="M19" s="157"/>
      <c r="N19" s="157"/>
      <c r="O19" s="208"/>
      <c r="P19" s="208"/>
      <c r="Q19" s="208"/>
      <c r="R19" s="208"/>
      <c r="S19" s="208"/>
      <c r="T19" s="208"/>
    </row>
    <row r="20" spans="1:20" s="139" customFormat="1" ht="24.75" customHeight="1" x14ac:dyDescent="0.3">
      <c r="A20" s="138" t="s">
        <v>71</v>
      </c>
      <c r="B20" s="142" t="s">
        <v>104</v>
      </c>
      <c r="C20" s="143"/>
      <c r="D20" s="143"/>
      <c r="E20" s="143"/>
      <c r="F20" s="144"/>
      <c r="G20" s="145" t="e">
        <f>GETPIVOTDATA("Сума фінансування за напрямом",#REF!,"Лінія робочого плану","АВ")</f>
        <v>#REF!</v>
      </c>
      <c r="H20" s="157"/>
      <c r="I20" s="157"/>
      <c r="J20" s="157"/>
      <c r="K20" s="157"/>
      <c r="L20" s="157"/>
      <c r="M20" s="157"/>
      <c r="N20" s="157"/>
      <c r="O20" s="208"/>
      <c r="P20" s="208"/>
      <c r="Q20" s="208"/>
      <c r="R20" s="208"/>
      <c r="S20" s="208"/>
      <c r="T20" s="208"/>
    </row>
    <row r="21" spans="1:20" s="139" customFormat="1" x14ac:dyDescent="0.3">
      <c r="A21" s="146"/>
      <c r="B21" s="147" t="s">
        <v>65</v>
      </c>
      <c r="C21" s="148"/>
      <c r="D21" s="148"/>
      <c r="E21" s="148"/>
      <c r="F21" s="147"/>
      <c r="G21" s="149" t="e">
        <f>SUM(G3:G20)</f>
        <v>#REF!</v>
      </c>
      <c r="H21" s="149" t="e">
        <f t="shared" ref="H21:Q21" si="7">SUM(H3:H20)</f>
        <v>#REF!</v>
      </c>
      <c r="I21" s="149" t="e">
        <f t="shared" si="7"/>
        <v>#REF!</v>
      </c>
      <c r="J21" s="149" t="e">
        <f t="shared" si="7"/>
        <v>#REF!</v>
      </c>
      <c r="K21" s="149" t="e">
        <f t="shared" si="7"/>
        <v>#REF!</v>
      </c>
      <c r="L21" s="149" t="e">
        <f t="shared" si="7"/>
        <v>#REF!</v>
      </c>
      <c r="M21" s="149" t="e">
        <f t="shared" si="7"/>
        <v>#REF!</v>
      </c>
      <c r="N21" s="149" t="e">
        <f t="shared" si="7"/>
        <v>#REF!</v>
      </c>
      <c r="O21" s="149" t="e">
        <f t="shared" si="7"/>
        <v>#REF!</v>
      </c>
      <c r="P21" s="149" t="e">
        <f t="shared" si="7"/>
        <v>#REF!</v>
      </c>
      <c r="Q21" s="149" t="e">
        <f t="shared" si="7"/>
        <v>#REF!</v>
      </c>
      <c r="R21" s="149" t="e">
        <f>SUM(R3:R20)</f>
        <v>#REF!</v>
      </c>
      <c r="S21" s="149" t="e">
        <f>SUM(S3:S20)</f>
        <v>#REF!</v>
      </c>
      <c r="T21" s="149" t="e">
        <f>SUM(T3:T20)</f>
        <v>#REF!</v>
      </c>
    </row>
    <row r="22" spans="1:20" x14ac:dyDescent="0.3">
      <c r="O22" s="152"/>
      <c r="P22" s="152"/>
      <c r="Q22" s="152"/>
      <c r="R22" s="152"/>
      <c r="S22" s="152"/>
      <c r="T22" s="152"/>
    </row>
    <row r="23" spans="1:20" x14ac:dyDescent="0.3">
      <c r="B23" s="153" t="s">
        <v>5</v>
      </c>
    </row>
    <row r="24" spans="1:20" s="151" customFormat="1" x14ac:dyDescent="0.3">
      <c r="A24" s="150"/>
      <c r="B24" s="153"/>
      <c r="O24" s="154"/>
      <c r="P24" s="154"/>
      <c r="Q24" s="154"/>
      <c r="R24" s="154"/>
      <c r="S24" s="154"/>
      <c r="T24" s="154"/>
    </row>
    <row r="25" spans="1:20" s="151" customFormat="1" x14ac:dyDescent="0.3">
      <c r="A25" s="150"/>
      <c r="B25" s="153"/>
      <c r="O25" s="154"/>
      <c r="P25" s="154"/>
      <c r="Q25" s="154"/>
      <c r="R25" s="154"/>
      <c r="S25" s="154"/>
      <c r="T25" s="154"/>
    </row>
    <row r="26" spans="1:20" s="151" customFormat="1" x14ac:dyDescent="0.3">
      <c r="A26" s="150"/>
      <c r="B26" s="153" t="s">
        <v>6</v>
      </c>
      <c r="O26" s="154"/>
      <c r="P26" s="154"/>
      <c r="Q26" s="154"/>
      <c r="R26" s="154"/>
      <c r="S26" s="154"/>
      <c r="T26" s="154"/>
    </row>
    <row r="27" spans="1:20" s="151" customFormat="1" x14ac:dyDescent="0.3">
      <c r="A27" s="150"/>
      <c r="B27" s="155" t="s">
        <v>106</v>
      </c>
      <c r="O27" s="154"/>
      <c r="P27" s="154"/>
      <c r="Q27" s="154"/>
      <c r="R27" s="154"/>
      <c r="S27" s="154"/>
      <c r="T27" s="154"/>
    </row>
    <row r="28" spans="1:20" s="151" customFormat="1" x14ac:dyDescent="0.3">
      <c r="A28" s="150"/>
      <c r="B28" s="153"/>
      <c r="O28" s="154"/>
      <c r="P28" s="154"/>
      <c r="Q28" s="154"/>
      <c r="R28" s="154"/>
      <c r="S28" s="154"/>
      <c r="T28" s="154"/>
    </row>
    <row r="29" spans="1:20" s="151" customFormat="1" x14ac:dyDescent="0.3">
      <c r="A29" s="150"/>
      <c r="B29" s="153"/>
      <c r="O29" s="154"/>
      <c r="P29" s="154"/>
      <c r="Q29" s="154"/>
      <c r="R29" s="154"/>
      <c r="S29" s="154"/>
      <c r="T29" s="154"/>
    </row>
    <row r="30" spans="1:20" s="151" customFormat="1" x14ac:dyDescent="0.3">
      <c r="A30" s="150"/>
      <c r="B30" s="155" t="s">
        <v>170</v>
      </c>
      <c r="O30" s="154"/>
      <c r="P30" s="154"/>
      <c r="Q30" s="154"/>
      <c r="R30" s="154"/>
      <c r="S30" s="154"/>
      <c r="T30" s="154"/>
    </row>
  </sheetData>
  <autoFilter ref="A1:Q21" xr:uid="{00000000-0009-0000-0000-000001000000}">
    <filterColumn colId="2" showButton="0"/>
    <filterColumn colId="3" showButton="0"/>
    <filterColumn colId="4" showButton="0"/>
  </autoFilter>
  <mergeCells count="1">
    <mergeCell ref="C1:E1"/>
  </mergeCells>
  <pageMargins left="0.68" right="0.17" top="1.04" bottom="0.2" header="0.31496062992125984" footer="0.17"/>
  <pageSetup paperSize="9" scale="68" orientation="landscape" r:id="rId1"/>
  <headerFooter>
    <oddFooter>&amp;C&amp;F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4"/>
  <dimension ref="A1:D14"/>
  <sheetViews>
    <sheetView topLeftCell="A129" workbookViewId="0">
      <selection activeCell="B10" sqref="B10"/>
    </sheetView>
  </sheetViews>
  <sheetFormatPr defaultRowHeight="14.4" x14ac:dyDescent="0.3"/>
  <cols>
    <col min="1" max="1" width="4.44140625" customWidth="1"/>
    <col min="2" max="2" width="52.88671875" customWidth="1"/>
  </cols>
  <sheetData>
    <row r="1" spans="1:4" x14ac:dyDescent="0.3">
      <c r="A1" s="170" t="s">
        <v>51</v>
      </c>
      <c r="B1" s="171" t="s">
        <v>52</v>
      </c>
    </row>
    <row r="2" spans="1:4" x14ac:dyDescent="0.3">
      <c r="A2" s="172">
        <v>1</v>
      </c>
      <c r="B2" s="173" t="s">
        <v>53</v>
      </c>
    </row>
    <row r="3" spans="1:4" x14ac:dyDescent="0.3">
      <c r="A3" s="172">
        <v>2</v>
      </c>
      <c r="B3" s="173" t="s">
        <v>54</v>
      </c>
    </row>
    <row r="4" spans="1:4" x14ac:dyDescent="0.3">
      <c r="A4" s="172">
        <v>3</v>
      </c>
      <c r="B4" s="173" t="s">
        <v>55</v>
      </c>
    </row>
    <row r="5" spans="1:4" x14ac:dyDescent="0.3">
      <c r="A5" s="172">
        <v>4</v>
      </c>
      <c r="B5" s="173" t="s">
        <v>56</v>
      </c>
    </row>
    <row r="6" spans="1:4" x14ac:dyDescent="0.3">
      <c r="A6" s="172">
        <v>5</v>
      </c>
      <c r="B6" s="173" t="s">
        <v>57</v>
      </c>
    </row>
    <row r="7" spans="1:4" x14ac:dyDescent="0.3">
      <c r="A7" s="172">
        <v>6</v>
      </c>
      <c r="B7" s="173" t="s">
        <v>58</v>
      </c>
      <c r="D7" s="173"/>
    </row>
    <row r="8" spans="1:4" x14ac:dyDescent="0.3">
      <c r="A8" s="172">
        <v>7</v>
      </c>
      <c r="B8" s="173" t="s">
        <v>59</v>
      </c>
      <c r="C8" s="173"/>
      <c r="D8" s="173" t="s">
        <v>56</v>
      </c>
    </row>
    <row r="9" spans="1:4" x14ac:dyDescent="0.3">
      <c r="A9" s="172">
        <v>8</v>
      </c>
      <c r="B9" s="173" t="s">
        <v>60</v>
      </c>
      <c r="D9" s="173" t="s">
        <v>59</v>
      </c>
    </row>
    <row r="10" spans="1:4" x14ac:dyDescent="0.3">
      <c r="A10" s="172">
        <v>9</v>
      </c>
      <c r="B10" s="173" t="s">
        <v>61</v>
      </c>
    </row>
    <row r="11" spans="1:4" x14ac:dyDescent="0.3">
      <c r="A11" s="172">
        <v>10</v>
      </c>
      <c r="B11" s="173" t="s">
        <v>62</v>
      </c>
    </row>
    <row r="12" spans="1:4" x14ac:dyDescent="0.3">
      <c r="A12" s="172">
        <v>11</v>
      </c>
      <c r="B12" s="173" t="s">
        <v>63</v>
      </c>
    </row>
    <row r="13" spans="1:4" x14ac:dyDescent="0.3">
      <c r="A13" s="172">
        <v>12</v>
      </c>
      <c r="B13" s="173" t="s">
        <v>64</v>
      </c>
    </row>
    <row r="14" spans="1:4" x14ac:dyDescent="0.3">
      <c r="A14" s="172">
        <v>13</v>
      </c>
      <c r="B14" s="173" t="s">
        <v>287</v>
      </c>
    </row>
  </sheetData>
  <phoneticPr fontId="2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6"/>
  <sheetViews>
    <sheetView workbookViewId="0">
      <selection activeCell="A7" sqref="A7"/>
    </sheetView>
  </sheetViews>
  <sheetFormatPr defaultRowHeight="14.4" x14ac:dyDescent="0.3"/>
  <sheetData>
    <row r="1" spans="1:1" x14ac:dyDescent="0.3">
      <c r="A1" t="s">
        <v>259</v>
      </c>
    </row>
    <row r="2" spans="1:1" x14ac:dyDescent="0.3">
      <c r="A2" t="s">
        <v>282</v>
      </c>
    </row>
    <row r="3" spans="1:1" x14ac:dyDescent="0.3">
      <c r="A3" t="s">
        <v>283</v>
      </c>
    </row>
    <row r="4" spans="1:1" x14ac:dyDescent="0.3">
      <c r="A4" t="s">
        <v>284</v>
      </c>
    </row>
    <row r="5" spans="1:1" x14ac:dyDescent="0.3">
      <c r="A5" t="s">
        <v>285</v>
      </c>
    </row>
    <row r="6" spans="1:1" x14ac:dyDescent="0.3">
      <c r="A6" t="s">
        <v>288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4"/>
  <sheetViews>
    <sheetView workbookViewId="0">
      <selection activeCell="H14" sqref="H14"/>
    </sheetView>
  </sheetViews>
  <sheetFormatPr defaultColWidth="9.109375" defaultRowHeight="14.4" x14ac:dyDescent="0.3"/>
  <cols>
    <col min="1" max="1" width="9.109375" style="192"/>
    <col min="2" max="2" width="13" style="192" customWidth="1"/>
    <col min="3" max="3" width="18.6640625" style="192" customWidth="1"/>
    <col min="4" max="4" width="21.5546875" style="192" customWidth="1"/>
    <col min="5" max="5" width="16" style="192" customWidth="1"/>
    <col min="6" max="6" width="23.44140625" style="192" customWidth="1"/>
    <col min="7" max="7" width="9.109375" style="192" customWidth="1"/>
    <col min="8" max="8" width="23.5546875" style="192" customWidth="1"/>
    <col min="9" max="16384" width="9.109375" style="192"/>
  </cols>
  <sheetData>
    <row r="1" spans="1:8" ht="28.8" x14ac:dyDescent="0.3">
      <c r="A1" s="191"/>
      <c r="B1" s="191" t="s">
        <v>235</v>
      </c>
      <c r="C1" s="191" t="s">
        <v>236</v>
      </c>
      <c r="D1" s="191" t="s">
        <v>237</v>
      </c>
      <c r="E1" s="191" t="s">
        <v>238</v>
      </c>
      <c r="F1" s="191" t="s">
        <v>239</v>
      </c>
      <c r="G1" s="191" t="s">
        <v>240</v>
      </c>
      <c r="H1" s="191" t="s">
        <v>241</v>
      </c>
    </row>
    <row r="2" spans="1:8" x14ac:dyDescent="0.3">
      <c r="A2" s="193"/>
      <c r="B2" s="193"/>
      <c r="C2" s="193" t="s">
        <v>277</v>
      </c>
      <c r="D2" s="193"/>
      <c r="E2" s="194"/>
      <c r="F2" s="194"/>
      <c r="G2" s="195"/>
      <c r="H2" s="194"/>
    </row>
    <row r="3" spans="1:8" x14ac:dyDescent="0.3">
      <c r="A3" s="196"/>
      <c r="B3" s="196"/>
      <c r="C3" s="196" t="s">
        <v>71</v>
      </c>
      <c r="D3" s="196"/>
      <c r="E3" s="197"/>
      <c r="F3" s="197"/>
      <c r="G3" s="198"/>
      <c r="H3" s="197"/>
    </row>
    <row r="4" spans="1:8" x14ac:dyDescent="0.3">
      <c r="A4" s="199"/>
      <c r="B4" s="199"/>
      <c r="C4" s="199" t="s">
        <v>72</v>
      </c>
      <c r="D4" s="199"/>
      <c r="E4" s="200"/>
      <c r="F4" s="200"/>
      <c r="G4" s="201"/>
      <c r="H4" s="20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M19"/>
  <sheetViews>
    <sheetView zoomScale="77" zoomScaleNormal="77" workbookViewId="0">
      <selection activeCell="M25" sqref="M25"/>
    </sheetView>
  </sheetViews>
  <sheetFormatPr defaultColWidth="9.109375" defaultRowHeight="14.4" x14ac:dyDescent="0.3"/>
  <cols>
    <col min="1" max="1" width="11.88671875" style="3" customWidth="1"/>
    <col min="2" max="2" width="48.109375" style="3" customWidth="1"/>
    <col min="3" max="5" width="10.109375" style="159" customWidth="1"/>
    <col min="6" max="7" width="11.6640625" style="3" customWidth="1"/>
    <col min="8" max="8" width="13.44140625" style="3" customWidth="1"/>
    <col min="9" max="11" width="14" style="3" customWidth="1"/>
    <col min="12" max="12" width="16.44140625" style="3" customWidth="1"/>
    <col min="13" max="16384" width="9.109375" style="3"/>
  </cols>
  <sheetData>
    <row r="1" spans="1:13" s="158" customFormat="1" ht="39.75" customHeight="1" x14ac:dyDescent="0.3">
      <c r="A1" s="275" t="s">
        <v>89</v>
      </c>
      <c r="B1" s="275" t="s">
        <v>90</v>
      </c>
      <c r="C1" s="277" t="s">
        <v>171</v>
      </c>
      <c r="D1" s="278"/>
      <c r="E1" s="278"/>
      <c r="F1" s="277" t="s">
        <v>172</v>
      </c>
      <c r="G1" s="279"/>
      <c r="H1" s="279"/>
      <c r="I1" s="279"/>
      <c r="J1" s="273" t="s">
        <v>173</v>
      </c>
      <c r="K1" s="273" t="s">
        <v>174</v>
      </c>
      <c r="L1" s="273" t="s">
        <v>175</v>
      </c>
      <c r="M1" s="160"/>
    </row>
    <row r="2" spans="1:13" s="158" customFormat="1" ht="53.25" customHeight="1" x14ac:dyDescent="0.3">
      <c r="A2" s="276" t="s">
        <v>89</v>
      </c>
      <c r="B2" s="276"/>
      <c r="C2" s="161" t="s">
        <v>176</v>
      </c>
      <c r="D2" s="161" t="s">
        <v>177</v>
      </c>
      <c r="E2" s="161" t="s">
        <v>178</v>
      </c>
      <c r="F2" s="161" t="s">
        <v>176</v>
      </c>
      <c r="G2" s="161" t="s">
        <v>177</v>
      </c>
      <c r="H2" s="161" t="s">
        <v>178</v>
      </c>
      <c r="I2" s="162" t="s">
        <v>81</v>
      </c>
      <c r="J2" s="274"/>
      <c r="K2" s="274"/>
      <c r="L2" s="274"/>
      <c r="M2" s="160"/>
    </row>
    <row r="3" spans="1:13" s="158" customFormat="1" ht="27" x14ac:dyDescent="0.3">
      <c r="A3" s="166" t="s">
        <v>137</v>
      </c>
      <c r="B3" s="167" t="s">
        <v>48</v>
      </c>
      <c r="C3" s="175"/>
      <c r="D3" s="175"/>
      <c r="E3" s="175"/>
      <c r="F3" s="176" t="e">
        <f>C3*#REF!</f>
        <v>#REF!</v>
      </c>
      <c r="G3" s="176" t="e">
        <f>D3*#REF!</f>
        <v>#REF!</v>
      </c>
      <c r="H3" s="176" t="e">
        <f>E3*#REF!</f>
        <v>#REF!</v>
      </c>
      <c r="I3" s="176" t="e">
        <f t="shared" ref="I3:I18" si="0">SUM(F3:H3)</f>
        <v>#REF!</v>
      </c>
      <c r="J3" s="177" t="e">
        <f>I3*0.65</f>
        <v>#REF!</v>
      </c>
      <c r="K3" s="177" t="e">
        <f>I3*0.2</f>
        <v>#REF!</v>
      </c>
      <c r="L3" s="177" t="e">
        <f>I3*0.15</f>
        <v>#REF!</v>
      </c>
      <c r="M3" s="160"/>
    </row>
    <row r="4" spans="1:13" s="158" customFormat="1" ht="27" x14ac:dyDescent="0.3">
      <c r="A4" s="166" t="s">
        <v>138</v>
      </c>
      <c r="B4" s="167" t="s">
        <v>139</v>
      </c>
      <c r="C4" s="175"/>
      <c r="D4" s="175"/>
      <c r="E4" s="175"/>
      <c r="F4" s="176" t="e">
        <f>C4*#REF!</f>
        <v>#REF!</v>
      </c>
      <c r="G4" s="176" t="e">
        <f>D4*#REF!</f>
        <v>#REF!</v>
      </c>
      <c r="H4" s="176" t="e">
        <f>E4*#REF!</f>
        <v>#REF!</v>
      </c>
      <c r="I4" s="176" t="e">
        <f t="shared" si="0"/>
        <v>#REF!</v>
      </c>
      <c r="J4" s="177" t="e">
        <f>I4*0.65</f>
        <v>#REF!</v>
      </c>
      <c r="K4" s="177" t="e">
        <f>I4*0.2</f>
        <v>#REF!</v>
      </c>
      <c r="L4" s="177" t="e">
        <f>I4*0.15</f>
        <v>#REF!</v>
      </c>
      <c r="M4" s="160"/>
    </row>
    <row r="5" spans="1:13" s="158" customFormat="1" ht="27" x14ac:dyDescent="0.3">
      <c r="A5" s="166" t="s">
        <v>140</v>
      </c>
      <c r="B5" s="167" t="s">
        <v>49</v>
      </c>
      <c r="C5" s="175"/>
      <c r="D5" s="175"/>
      <c r="E5" s="175"/>
      <c r="F5" s="176" t="e">
        <f>C5*#REF!</f>
        <v>#REF!</v>
      </c>
      <c r="G5" s="176" t="e">
        <f>D5*#REF!</f>
        <v>#REF!</v>
      </c>
      <c r="H5" s="176" t="e">
        <f>E5*#REF!</f>
        <v>#REF!</v>
      </c>
      <c r="I5" s="176" t="e">
        <f t="shared" si="0"/>
        <v>#REF!</v>
      </c>
      <c r="J5" s="177" t="e">
        <f>I5*0.65</f>
        <v>#REF!</v>
      </c>
      <c r="K5" s="177" t="e">
        <f>I5*0.2</f>
        <v>#REF!</v>
      </c>
      <c r="L5" s="177" t="e">
        <f>I5*0.15</f>
        <v>#REF!</v>
      </c>
      <c r="M5" s="160"/>
    </row>
    <row r="6" spans="1:13" s="158" customFormat="1" ht="27" x14ac:dyDescent="0.3">
      <c r="A6" s="166" t="s">
        <v>141</v>
      </c>
      <c r="B6" s="167" t="s">
        <v>142</v>
      </c>
      <c r="C6" s="175"/>
      <c r="D6" s="175"/>
      <c r="E6" s="175"/>
      <c r="F6" s="176" t="e">
        <f>C6*#REF!</f>
        <v>#REF!</v>
      </c>
      <c r="G6" s="176" t="e">
        <f>D6*#REF!</f>
        <v>#REF!</v>
      </c>
      <c r="H6" s="176" t="e">
        <f>E6*#REF!</f>
        <v>#REF!</v>
      </c>
      <c r="I6" s="176" t="e">
        <f t="shared" si="0"/>
        <v>#REF!</v>
      </c>
      <c r="J6" s="177" t="e">
        <f>I6</f>
        <v>#REF!</v>
      </c>
      <c r="K6" s="177"/>
      <c r="L6" s="177"/>
      <c r="M6" s="160"/>
    </row>
    <row r="7" spans="1:13" s="158" customFormat="1" ht="28.5" customHeight="1" x14ac:dyDescent="0.3">
      <c r="A7" s="166" t="s">
        <v>143</v>
      </c>
      <c r="B7" s="167" t="s">
        <v>144</v>
      </c>
      <c r="C7" s="175"/>
      <c r="D7" s="175"/>
      <c r="E7" s="175"/>
      <c r="F7" s="176" t="e">
        <f>C7*#REF!</f>
        <v>#REF!</v>
      </c>
      <c r="G7" s="176" t="e">
        <f>D7*#REF!</f>
        <v>#REF!</v>
      </c>
      <c r="H7" s="176" t="e">
        <f>E7*#REF!</f>
        <v>#REF!</v>
      </c>
      <c r="I7" s="176" t="e">
        <f t="shared" si="0"/>
        <v>#REF!</v>
      </c>
      <c r="J7" s="177" t="e">
        <f>I7*0.65</f>
        <v>#REF!</v>
      </c>
      <c r="K7" s="177" t="e">
        <f>I7*0.2</f>
        <v>#REF!</v>
      </c>
      <c r="L7" s="177" t="e">
        <f>I7*0.15</f>
        <v>#REF!</v>
      </c>
      <c r="M7" s="160"/>
    </row>
    <row r="8" spans="1:13" s="158" customFormat="1" ht="27" x14ac:dyDescent="0.3">
      <c r="A8" s="166" t="s">
        <v>145</v>
      </c>
      <c r="B8" s="167" t="s">
        <v>50</v>
      </c>
      <c r="C8" s="175"/>
      <c r="D8" s="175"/>
      <c r="E8" s="175"/>
      <c r="F8" s="176" t="e">
        <f>C8*#REF!</f>
        <v>#REF!</v>
      </c>
      <c r="G8" s="176" t="e">
        <f>D8*#REF!</f>
        <v>#REF!</v>
      </c>
      <c r="H8" s="176" t="e">
        <f>E8*#REF!</f>
        <v>#REF!</v>
      </c>
      <c r="I8" s="176" t="e">
        <f t="shared" si="0"/>
        <v>#REF!</v>
      </c>
      <c r="J8" s="177" t="e">
        <f>I8*0.65</f>
        <v>#REF!</v>
      </c>
      <c r="K8" s="177" t="e">
        <f>I8*0.2</f>
        <v>#REF!</v>
      </c>
      <c r="L8" s="177" t="e">
        <f>I8*0.15</f>
        <v>#REF!</v>
      </c>
      <c r="M8" s="160"/>
    </row>
    <row r="9" spans="1:13" s="158" customFormat="1" ht="40.200000000000003" x14ac:dyDescent="0.3">
      <c r="A9" s="166" t="s">
        <v>146</v>
      </c>
      <c r="B9" s="167" t="s">
        <v>147</v>
      </c>
      <c r="C9" s="175"/>
      <c r="D9" s="175"/>
      <c r="E9" s="175"/>
      <c r="F9" s="176" t="e">
        <f>C9*#REF!</f>
        <v>#REF!</v>
      </c>
      <c r="G9" s="176" t="e">
        <f>D9*#REF!</f>
        <v>#REF!</v>
      </c>
      <c r="H9" s="176" t="e">
        <f>E9*#REF!</f>
        <v>#REF!</v>
      </c>
      <c r="I9" s="176" t="e">
        <f t="shared" si="0"/>
        <v>#REF!</v>
      </c>
      <c r="J9" s="177" t="e">
        <f>I9*0.65</f>
        <v>#REF!</v>
      </c>
      <c r="K9" s="177" t="e">
        <f>I9*0.2</f>
        <v>#REF!</v>
      </c>
      <c r="L9" s="177" t="e">
        <f>I9*0.15</f>
        <v>#REF!</v>
      </c>
      <c r="M9" s="160"/>
    </row>
    <row r="10" spans="1:13" s="158" customFormat="1" ht="27" customHeight="1" x14ac:dyDescent="0.3">
      <c r="A10" s="166" t="s">
        <v>148</v>
      </c>
      <c r="B10" s="167" t="s">
        <v>149</v>
      </c>
      <c r="C10" s="175"/>
      <c r="D10" s="175"/>
      <c r="E10" s="175"/>
      <c r="F10" s="176" t="e">
        <f>C10*#REF!</f>
        <v>#REF!</v>
      </c>
      <c r="G10" s="176" t="e">
        <f>D10*#REF!</f>
        <v>#REF!</v>
      </c>
      <c r="H10" s="176" t="e">
        <f>E10*#REF!</f>
        <v>#REF!</v>
      </c>
      <c r="I10" s="176" t="e">
        <f t="shared" si="0"/>
        <v>#REF!</v>
      </c>
      <c r="J10" s="177" t="e">
        <f>I10*0.65</f>
        <v>#REF!</v>
      </c>
      <c r="K10" s="177" t="e">
        <f>I10*0.2</f>
        <v>#REF!</v>
      </c>
      <c r="L10" s="177" t="e">
        <f>I10*0.15</f>
        <v>#REF!</v>
      </c>
      <c r="M10" s="160"/>
    </row>
    <row r="11" spans="1:13" s="158" customFormat="1" ht="40.200000000000003" x14ac:dyDescent="0.3">
      <c r="A11" s="166" t="s">
        <v>150</v>
      </c>
      <c r="B11" s="167" t="s">
        <v>74</v>
      </c>
      <c r="C11" s="175"/>
      <c r="D11" s="175"/>
      <c r="E11" s="175"/>
      <c r="F11" s="176" t="e">
        <f>C11*#REF!</f>
        <v>#REF!</v>
      </c>
      <c r="G11" s="176" t="e">
        <f>D11*#REF!</f>
        <v>#REF!</v>
      </c>
      <c r="H11" s="176" t="e">
        <f>E11*#REF!</f>
        <v>#REF!</v>
      </c>
      <c r="I11" s="176" t="e">
        <f t="shared" si="0"/>
        <v>#REF!</v>
      </c>
      <c r="J11" s="177" t="e">
        <f>I11</f>
        <v>#REF!</v>
      </c>
      <c r="K11" s="177"/>
      <c r="L11" s="177"/>
      <c r="M11" s="160"/>
    </row>
    <row r="12" spans="1:13" s="158" customFormat="1" ht="27" x14ac:dyDescent="0.3">
      <c r="A12" s="166" t="s">
        <v>151</v>
      </c>
      <c r="B12" s="167" t="s">
        <v>152</v>
      </c>
      <c r="C12" s="175"/>
      <c r="D12" s="175"/>
      <c r="E12" s="175"/>
      <c r="F12" s="176" t="e">
        <f>C12*#REF!</f>
        <v>#REF!</v>
      </c>
      <c r="G12" s="176" t="e">
        <f>D12*#REF!</f>
        <v>#REF!</v>
      </c>
      <c r="H12" s="176" t="e">
        <f>E12*#REF!</f>
        <v>#REF!</v>
      </c>
      <c r="I12" s="176" t="e">
        <f t="shared" si="0"/>
        <v>#REF!</v>
      </c>
      <c r="J12" s="177" t="e">
        <f>I12*0.65</f>
        <v>#REF!</v>
      </c>
      <c r="K12" s="177" t="e">
        <f>I12*0.2</f>
        <v>#REF!</v>
      </c>
      <c r="L12" s="177" t="e">
        <f>I12*0.15</f>
        <v>#REF!</v>
      </c>
      <c r="M12" s="160"/>
    </row>
    <row r="13" spans="1:13" s="158" customFormat="1" ht="27" x14ac:dyDescent="0.3">
      <c r="A13" s="166" t="s">
        <v>153</v>
      </c>
      <c r="B13" s="167" t="s">
        <v>154</v>
      </c>
      <c r="C13" s="175"/>
      <c r="D13" s="175"/>
      <c r="E13" s="175"/>
      <c r="F13" s="176" t="e">
        <f>C13*#REF!</f>
        <v>#REF!</v>
      </c>
      <c r="G13" s="176" t="e">
        <f>D13*#REF!</f>
        <v>#REF!</v>
      </c>
      <c r="H13" s="176" t="e">
        <f>E13*#REF!</f>
        <v>#REF!</v>
      </c>
      <c r="I13" s="176" t="e">
        <f t="shared" si="0"/>
        <v>#REF!</v>
      </c>
      <c r="J13" s="177" t="e">
        <f>I13*0.65</f>
        <v>#REF!</v>
      </c>
      <c r="K13" s="177" t="e">
        <f>I13*0.2</f>
        <v>#REF!</v>
      </c>
      <c r="L13" s="177" t="e">
        <f>I13*0.15</f>
        <v>#REF!</v>
      </c>
      <c r="M13" s="160"/>
    </row>
    <row r="14" spans="1:13" s="158" customFormat="1" ht="27" x14ac:dyDescent="0.3">
      <c r="A14" s="166" t="s">
        <v>155</v>
      </c>
      <c r="B14" s="167" t="s">
        <v>156</v>
      </c>
      <c r="C14" s="175"/>
      <c r="D14" s="175"/>
      <c r="E14" s="175"/>
      <c r="F14" s="176" t="e">
        <f>C14*#REF!</f>
        <v>#REF!</v>
      </c>
      <c r="G14" s="176" t="e">
        <f>D14*#REF!</f>
        <v>#REF!</v>
      </c>
      <c r="H14" s="176" t="e">
        <f>E14*#REF!</f>
        <v>#REF!</v>
      </c>
      <c r="I14" s="176" t="e">
        <f t="shared" si="0"/>
        <v>#REF!</v>
      </c>
      <c r="J14" s="177" t="e">
        <f>I14*0.65</f>
        <v>#REF!</v>
      </c>
      <c r="K14" s="177" t="e">
        <f>I14*0.2</f>
        <v>#REF!</v>
      </c>
      <c r="L14" s="177" t="e">
        <f>I14*0.15</f>
        <v>#REF!</v>
      </c>
      <c r="M14" s="160"/>
    </row>
    <row r="15" spans="1:13" s="158" customFormat="1" ht="27" x14ac:dyDescent="0.3">
      <c r="A15" s="166" t="s">
        <v>157</v>
      </c>
      <c r="B15" s="167" t="s">
        <v>158</v>
      </c>
      <c r="C15" s="175"/>
      <c r="D15" s="175"/>
      <c r="E15" s="175"/>
      <c r="F15" s="176" t="e">
        <f>C15*#REF!</f>
        <v>#REF!</v>
      </c>
      <c r="G15" s="176" t="e">
        <f>D15*#REF!</f>
        <v>#REF!</v>
      </c>
      <c r="H15" s="176" t="e">
        <f>E15*#REF!</f>
        <v>#REF!</v>
      </c>
      <c r="I15" s="176" t="e">
        <f t="shared" si="0"/>
        <v>#REF!</v>
      </c>
      <c r="J15" s="177" t="e">
        <f>I15</f>
        <v>#REF!</v>
      </c>
      <c r="K15" s="177"/>
      <c r="L15" s="177"/>
      <c r="M15" s="160"/>
    </row>
    <row r="16" spans="1:13" s="158" customFormat="1" ht="27" x14ac:dyDescent="0.3">
      <c r="A16" s="166" t="s">
        <v>159</v>
      </c>
      <c r="B16" s="167" t="s">
        <v>160</v>
      </c>
      <c r="C16" s="175"/>
      <c r="D16" s="175"/>
      <c r="E16" s="175"/>
      <c r="F16" s="176" t="e">
        <f>C16*#REF!</f>
        <v>#REF!</v>
      </c>
      <c r="G16" s="176" t="e">
        <f>D16*#REF!</f>
        <v>#REF!</v>
      </c>
      <c r="H16" s="176" t="e">
        <f>E16*#REF!</f>
        <v>#REF!</v>
      </c>
      <c r="I16" s="176" t="e">
        <f t="shared" si="0"/>
        <v>#REF!</v>
      </c>
      <c r="J16" s="177" t="e">
        <f>I16*0.65</f>
        <v>#REF!</v>
      </c>
      <c r="K16" s="177" t="e">
        <f>I16*0.2</f>
        <v>#REF!</v>
      </c>
      <c r="L16" s="177" t="e">
        <f>I16*0.15</f>
        <v>#REF!</v>
      </c>
      <c r="M16" s="160"/>
    </row>
    <row r="17" spans="1:13" s="158" customFormat="1" ht="40.200000000000003" x14ac:dyDescent="0.3">
      <c r="A17" s="166" t="s">
        <v>161</v>
      </c>
      <c r="B17" s="167" t="s">
        <v>162</v>
      </c>
      <c r="C17" s="175"/>
      <c r="D17" s="175"/>
      <c r="E17" s="175"/>
      <c r="F17" s="176" t="e">
        <f>C17*#REF!</f>
        <v>#REF!</v>
      </c>
      <c r="G17" s="176" t="e">
        <f>D17*#REF!</f>
        <v>#REF!</v>
      </c>
      <c r="H17" s="176" t="e">
        <f>E17*#REF!</f>
        <v>#REF!</v>
      </c>
      <c r="I17" s="176" t="e">
        <f t="shared" si="0"/>
        <v>#REF!</v>
      </c>
      <c r="J17" s="177" t="e">
        <f>I17*0.65</f>
        <v>#REF!</v>
      </c>
      <c r="K17" s="177" t="e">
        <f>I17*0.2</f>
        <v>#REF!</v>
      </c>
      <c r="L17" s="177" t="e">
        <f>I17*0.15</f>
        <v>#REF!</v>
      </c>
      <c r="M17" s="160"/>
    </row>
    <row r="18" spans="1:13" s="158" customFormat="1" ht="27" x14ac:dyDescent="0.3">
      <c r="A18" s="166" t="s">
        <v>163</v>
      </c>
      <c r="B18" s="167" t="s">
        <v>164</v>
      </c>
      <c r="C18" s="175"/>
      <c r="D18" s="175"/>
      <c r="E18" s="175"/>
      <c r="F18" s="176" t="e">
        <f>C18*#REF!</f>
        <v>#REF!</v>
      </c>
      <c r="G18" s="176" t="e">
        <f>D18*#REF!</f>
        <v>#REF!</v>
      </c>
      <c r="H18" s="176" t="e">
        <f>E18*#REF!</f>
        <v>#REF!</v>
      </c>
      <c r="I18" s="176" t="e">
        <f t="shared" si="0"/>
        <v>#REF!</v>
      </c>
      <c r="J18" s="177" t="e">
        <f>I18*0.65</f>
        <v>#REF!</v>
      </c>
      <c r="K18" s="177" t="e">
        <f>I18*0.2</f>
        <v>#REF!</v>
      </c>
      <c r="L18" s="177" t="e">
        <f>I18*0.15</f>
        <v>#REF!</v>
      </c>
      <c r="M18" s="160"/>
    </row>
    <row r="19" spans="1:13" s="158" customFormat="1" x14ac:dyDescent="0.3">
      <c r="A19" s="163"/>
      <c r="B19" s="164" t="s">
        <v>65</v>
      </c>
      <c r="C19" s="165"/>
      <c r="D19" s="165"/>
      <c r="E19" s="165"/>
      <c r="F19" s="178"/>
      <c r="G19" s="178"/>
      <c r="H19" s="178"/>
      <c r="I19" s="179" t="e">
        <f>SUM(I3:I18)</f>
        <v>#REF!</v>
      </c>
      <c r="J19" s="179" t="e">
        <f>SUM(J3:J18)</f>
        <v>#REF!</v>
      </c>
      <c r="K19" s="179" t="e">
        <f>SUM(K3:K18)</f>
        <v>#REF!</v>
      </c>
      <c r="L19" s="179" t="e">
        <f>SUM(L3:L18)</f>
        <v>#REF!</v>
      </c>
      <c r="M19" s="160"/>
    </row>
  </sheetData>
  <sheetProtection password="CF42" sheet="1" autoFilter="0"/>
  <mergeCells count="7">
    <mergeCell ref="L1:L2"/>
    <mergeCell ref="A1:A2"/>
    <mergeCell ref="B1:B2"/>
    <mergeCell ref="C1:E1"/>
    <mergeCell ref="F1:I1"/>
    <mergeCell ref="J1:J2"/>
    <mergeCell ref="K1:K2"/>
  </mergeCells>
  <pageMargins left="0.54" right="0.17" top="0.74803149606299213" bottom="0.74803149606299213" header="0.31496062992125984" footer="0.31496062992125984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13">
    <pageSetUpPr fitToPage="1"/>
  </sheetPr>
  <dimension ref="A1:L47"/>
  <sheetViews>
    <sheetView view="pageBreakPreview" zoomScale="90" zoomScaleNormal="100" workbookViewId="0">
      <selection activeCell="F26" sqref="F26"/>
    </sheetView>
  </sheetViews>
  <sheetFormatPr defaultColWidth="9.109375" defaultRowHeight="13.2" x14ac:dyDescent="0.25"/>
  <cols>
    <col min="1" max="1" width="30.88671875" style="10" customWidth="1"/>
    <col min="2" max="2" width="3.5546875" style="10" customWidth="1"/>
    <col min="3" max="3" width="3.44140625" style="10" customWidth="1"/>
    <col min="4" max="4" width="11.109375" style="10" bestFit="1" customWidth="1"/>
    <col min="5" max="6" width="13.88671875" style="10" customWidth="1"/>
    <col min="7" max="7" width="14.33203125" style="10" customWidth="1"/>
    <col min="8" max="8" width="13.88671875" style="10" customWidth="1"/>
    <col min="9" max="9" width="14" style="10" customWidth="1"/>
    <col min="10" max="10" width="14" style="11" customWidth="1"/>
    <col min="11" max="12" width="8.6640625" style="11" customWidth="1"/>
    <col min="13" max="13" width="9.109375" style="10"/>
    <col min="14" max="22" width="8.6640625" style="10" customWidth="1"/>
    <col min="23" max="16384" width="9.109375" style="10"/>
  </cols>
  <sheetData>
    <row r="1" spans="1:12" ht="24" customHeight="1" x14ac:dyDescent="0.25">
      <c r="A1" s="280" t="s">
        <v>108</v>
      </c>
      <c r="B1" s="281"/>
      <c r="C1" s="281"/>
      <c r="D1" s="281"/>
      <c r="E1" s="281"/>
      <c r="F1" s="281"/>
      <c r="G1" s="281"/>
      <c r="H1" s="281"/>
      <c r="I1" s="281"/>
      <c r="J1" s="281"/>
    </row>
    <row r="2" spans="1:12" x14ac:dyDescent="0.25">
      <c r="A2" s="12"/>
      <c r="B2" s="12"/>
      <c r="C2" s="12"/>
      <c r="D2" s="12"/>
      <c r="E2" s="12"/>
      <c r="F2" s="12"/>
      <c r="G2" s="12"/>
      <c r="H2" s="12"/>
    </row>
    <row r="3" spans="1:12" s="14" customFormat="1" ht="24" customHeight="1" x14ac:dyDescent="0.3">
      <c r="A3" s="13" t="s">
        <v>109</v>
      </c>
      <c r="B3" s="285"/>
      <c r="C3" s="285"/>
      <c r="D3" s="285"/>
      <c r="E3" s="285"/>
      <c r="F3" s="285"/>
      <c r="G3" s="285"/>
      <c r="H3" s="285"/>
      <c r="I3" s="285"/>
      <c r="J3" s="285"/>
      <c r="K3" s="15"/>
      <c r="L3" s="15"/>
    </row>
    <row r="4" spans="1:12" x14ac:dyDescent="0.25">
      <c r="A4" s="12"/>
      <c r="B4" s="12"/>
      <c r="C4" s="12"/>
      <c r="D4" s="12"/>
      <c r="E4" s="12"/>
      <c r="F4" s="12"/>
      <c r="G4" s="12"/>
      <c r="H4" s="12"/>
    </row>
    <row r="5" spans="1:12" s="14" customFormat="1" ht="24" customHeight="1" x14ac:dyDescent="0.3">
      <c r="A5" s="13" t="s">
        <v>110</v>
      </c>
      <c r="B5" s="286"/>
      <c r="C5" s="286"/>
      <c r="D5" s="286"/>
      <c r="E5" s="286"/>
      <c r="F5" s="286"/>
      <c r="G5" s="286"/>
      <c r="H5" s="286"/>
      <c r="I5" s="286"/>
      <c r="J5" s="286"/>
      <c r="K5" s="15"/>
      <c r="L5" s="15"/>
    </row>
    <row r="6" spans="1:12" x14ac:dyDescent="0.25">
      <c r="A6" s="12"/>
      <c r="B6" s="12"/>
      <c r="C6" s="12"/>
      <c r="D6" s="12"/>
      <c r="E6" s="12"/>
      <c r="F6" s="12"/>
      <c r="G6" s="12"/>
      <c r="H6" s="12"/>
      <c r="I6" s="11"/>
    </row>
    <row r="7" spans="1:12" s="14" customFormat="1" ht="24" customHeight="1" x14ac:dyDescent="0.3">
      <c r="A7" s="16" t="s">
        <v>77</v>
      </c>
      <c r="B7" s="287"/>
      <c r="C7" s="287"/>
      <c r="D7" s="287"/>
      <c r="E7" s="287"/>
      <c r="F7" s="287"/>
      <c r="G7" s="287"/>
      <c r="H7" s="287"/>
      <c r="I7" s="287"/>
      <c r="J7" s="287"/>
      <c r="K7" s="17"/>
      <c r="L7" s="17"/>
    </row>
    <row r="8" spans="1:12" s="14" customFormat="1" ht="24" customHeight="1" x14ac:dyDescent="0.3">
      <c r="A8" s="18" t="s">
        <v>111</v>
      </c>
      <c r="B8" s="288"/>
      <c r="C8" s="288"/>
      <c r="D8" s="288"/>
      <c r="E8" s="288"/>
      <c r="F8" s="288"/>
      <c r="G8" s="288"/>
      <c r="H8" s="288"/>
      <c r="I8" s="288"/>
      <c r="J8" s="288"/>
      <c r="K8" s="15"/>
      <c r="L8" s="15"/>
    </row>
    <row r="9" spans="1:12" s="14" customFormat="1" ht="24" customHeight="1" x14ac:dyDescent="0.3">
      <c r="A9" s="16" t="s">
        <v>112</v>
      </c>
      <c r="B9" s="288"/>
      <c r="C9" s="288"/>
      <c r="D9" s="288"/>
      <c r="E9" s="288"/>
      <c r="F9" s="288"/>
      <c r="G9" s="288"/>
      <c r="H9" s="288"/>
      <c r="I9" s="288"/>
      <c r="J9" s="288"/>
      <c r="K9" s="17"/>
      <c r="L9" s="17"/>
    </row>
    <row r="10" spans="1:12" s="14" customFormat="1" ht="24" customHeight="1" x14ac:dyDescent="0.3">
      <c r="A10" s="16" t="s">
        <v>113</v>
      </c>
      <c r="B10" s="289"/>
      <c r="C10" s="289"/>
      <c r="D10" s="289"/>
      <c r="E10" s="289"/>
      <c r="F10" s="289"/>
      <c r="G10" s="289"/>
      <c r="H10" s="289"/>
      <c r="I10" s="289"/>
      <c r="J10" s="289"/>
      <c r="K10" s="17"/>
      <c r="L10" s="17"/>
    </row>
    <row r="11" spans="1:12" s="21" customFormat="1" x14ac:dyDescent="0.25">
      <c r="A11" s="12"/>
      <c r="B11" s="19"/>
      <c r="C11" s="20"/>
      <c r="D11" s="20"/>
      <c r="E11" s="20"/>
      <c r="F11" s="20"/>
      <c r="G11" s="20"/>
      <c r="H11" s="20"/>
      <c r="I11" s="15"/>
      <c r="J11" s="15"/>
      <c r="K11" s="15"/>
      <c r="L11" s="15"/>
    </row>
    <row r="12" spans="1:12" x14ac:dyDescent="0.25">
      <c r="A12" s="12"/>
      <c r="B12" s="12"/>
      <c r="C12" s="12"/>
      <c r="D12" s="12"/>
      <c r="E12" s="12"/>
      <c r="F12" s="12"/>
      <c r="G12" s="12"/>
      <c r="H12" s="12"/>
      <c r="I12" s="11"/>
    </row>
    <row r="13" spans="1:12" s="25" customFormat="1" ht="24" x14ac:dyDescent="0.25">
      <c r="A13" s="22"/>
      <c r="B13" s="22"/>
      <c r="C13" s="22"/>
      <c r="D13" s="290" t="s">
        <v>73</v>
      </c>
      <c r="E13" s="23" t="s">
        <v>114</v>
      </c>
      <c r="F13" s="23" t="s">
        <v>115</v>
      </c>
      <c r="G13" s="23" t="s">
        <v>116</v>
      </c>
      <c r="H13" s="23" t="s">
        <v>117</v>
      </c>
      <c r="I13" s="23" t="s">
        <v>130</v>
      </c>
      <c r="J13" s="23" t="s">
        <v>133</v>
      </c>
      <c r="K13" s="24"/>
      <c r="L13" s="24"/>
    </row>
    <row r="14" spans="1:12" s="25" customFormat="1" ht="30.75" customHeight="1" x14ac:dyDescent="0.25">
      <c r="A14" s="22"/>
      <c r="B14" s="22"/>
      <c r="C14" s="22"/>
      <c r="D14" s="291"/>
      <c r="E14" s="26" t="s">
        <v>127</v>
      </c>
      <c r="F14" s="26" t="s">
        <v>128</v>
      </c>
      <c r="G14" s="26" t="s">
        <v>129</v>
      </c>
      <c r="H14" s="27" t="s">
        <v>131</v>
      </c>
      <c r="I14" s="27" t="s">
        <v>132</v>
      </c>
      <c r="J14" s="27" t="s">
        <v>134</v>
      </c>
      <c r="K14" s="24"/>
      <c r="L14" s="24"/>
    </row>
    <row r="15" spans="1:12" s="25" customFormat="1" ht="12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4"/>
      <c r="L15" s="24"/>
    </row>
    <row r="16" spans="1:12" x14ac:dyDescent="0.25">
      <c r="A16" s="28"/>
      <c r="B16" s="29"/>
      <c r="C16" s="29"/>
      <c r="D16" s="29"/>
      <c r="E16" s="12"/>
      <c r="F16" s="12"/>
      <c r="G16" s="12"/>
      <c r="H16" s="12"/>
      <c r="I16" s="12"/>
      <c r="J16" s="12"/>
    </row>
    <row r="17" spans="1:10" ht="22.8" x14ac:dyDescent="0.25">
      <c r="A17" s="13" t="s">
        <v>118</v>
      </c>
      <c r="B17" s="30"/>
      <c r="C17" s="31" t="s">
        <v>119</v>
      </c>
      <c r="D17" s="32">
        <f>'Список операцій 1 звіт '!I2+'Список операцій 1 звіт '!I5</f>
        <v>0</v>
      </c>
      <c r="E17" s="12"/>
      <c r="F17" s="12"/>
      <c r="G17" s="12"/>
      <c r="H17" s="12"/>
      <c r="I17" s="12"/>
      <c r="J17" s="12"/>
    </row>
    <row r="18" spans="1:10" x14ac:dyDescent="0.25">
      <c r="A18" s="168"/>
      <c r="B18" s="30"/>
      <c r="C18" s="30"/>
      <c r="D18" s="33"/>
      <c r="E18" s="34"/>
      <c r="F18" s="12"/>
      <c r="G18" s="12"/>
      <c r="H18" s="12"/>
      <c r="I18" s="12"/>
      <c r="J18" s="12"/>
    </row>
    <row r="19" spans="1:10" ht="22.8" x14ac:dyDescent="0.25">
      <c r="A19" s="13" t="s">
        <v>120</v>
      </c>
      <c r="B19" s="35"/>
      <c r="C19" s="31" t="s">
        <v>121</v>
      </c>
      <c r="D19" s="32">
        <f>SUM(E19:J19)</f>
        <v>0</v>
      </c>
      <c r="E19" s="36">
        <f>'Список операцій 1 звіт '!I3</f>
        <v>0</v>
      </c>
      <c r="F19" s="36">
        <f>'Список операцій 2 звіт'!I3</f>
        <v>0</v>
      </c>
      <c r="G19" s="36">
        <f>'Список операцій 3 звіт'!I3</f>
        <v>0</v>
      </c>
      <c r="H19" s="36">
        <f>'Список операцій 4 звіт'!I3</f>
        <v>0</v>
      </c>
      <c r="I19" s="36">
        <f>'Список операцій 5 звіт '!I3</f>
        <v>0</v>
      </c>
      <c r="J19" s="36">
        <f>'Список операцій 6 звіт'!I3</f>
        <v>0</v>
      </c>
    </row>
    <row r="20" spans="1:10" x14ac:dyDescent="0.25">
      <c r="A20" s="67"/>
      <c r="B20" s="37"/>
      <c r="C20" s="31"/>
      <c r="D20" s="28"/>
      <c r="E20" s="12"/>
      <c r="F20" s="12"/>
      <c r="G20" s="12"/>
      <c r="H20" s="12"/>
      <c r="I20" s="12"/>
      <c r="J20" s="12"/>
    </row>
    <row r="21" spans="1:10" ht="22.8" x14ac:dyDescent="0.25">
      <c r="A21" s="13" t="s">
        <v>122</v>
      </c>
      <c r="B21" s="38"/>
      <c r="C21" s="31" t="s">
        <v>123</v>
      </c>
      <c r="D21" s="32">
        <f>SUM(E21:J21)</f>
        <v>0</v>
      </c>
      <c r="E21" s="36"/>
      <c r="F21" s="36"/>
      <c r="G21" s="36"/>
      <c r="H21" s="36"/>
      <c r="I21" s="36"/>
      <c r="J21" s="36"/>
    </row>
    <row r="22" spans="1:10" ht="12.75" customHeight="1" x14ac:dyDescent="0.25">
      <c r="A22" s="67"/>
      <c r="B22" s="12"/>
      <c r="C22" s="31"/>
      <c r="D22" s="28"/>
      <c r="E22" s="12"/>
      <c r="F22" s="12"/>
      <c r="G22" s="12"/>
      <c r="H22" s="12"/>
      <c r="I22" s="12"/>
      <c r="J22" s="12"/>
    </row>
    <row r="23" spans="1:10" ht="24" customHeight="1" x14ac:dyDescent="0.25">
      <c r="A23" s="13" t="s">
        <v>124</v>
      </c>
      <c r="B23" s="12"/>
      <c r="C23" s="31" t="s">
        <v>125</v>
      </c>
      <c r="D23" s="32">
        <f>SUM(E23:J23)</f>
        <v>0</v>
      </c>
      <c r="E23" s="36"/>
      <c r="F23" s="36"/>
      <c r="G23" s="36"/>
      <c r="H23" s="36"/>
      <c r="I23" s="36"/>
      <c r="J23" s="36"/>
    </row>
    <row r="24" spans="1:10" x14ac:dyDescent="0.25">
      <c r="A24" s="67"/>
      <c r="B24" s="12"/>
      <c r="C24" s="12"/>
      <c r="D24" s="28"/>
      <c r="E24" s="12"/>
      <c r="F24" s="12"/>
      <c r="G24" s="12"/>
      <c r="H24" s="12"/>
    </row>
    <row r="25" spans="1:10" ht="27" customHeight="1" x14ac:dyDescent="0.25">
      <c r="A25" s="13" t="s">
        <v>179</v>
      </c>
      <c r="B25" s="39"/>
      <c r="C25" s="40" t="s">
        <v>126</v>
      </c>
      <c r="D25" s="32"/>
      <c r="E25" s="12"/>
      <c r="F25" s="41"/>
      <c r="G25" s="41"/>
      <c r="H25" s="12"/>
    </row>
    <row r="26" spans="1:10" x14ac:dyDescent="0.25">
      <c r="A26" s="67"/>
      <c r="B26" s="12"/>
      <c r="C26" s="12"/>
      <c r="D26" s="28"/>
      <c r="E26" s="12"/>
      <c r="F26" s="12"/>
      <c r="G26" s="12"/>
      <c r="H26" s="12"/>
    </row>
    <row r="27" spans="1:10" ht="22.8" x14ac:dyDescent="0.25">
      <c r="A27" s="13" t="s">
        <v>0</v>
      </c>
      <c r="B27" s="39"/>
      <c r="C27" s="40"/>
      <c r="D27" s="32"/>
      <c r="E27" s="42"/>
      <c r="F27" s="12"/>
      <c r="G27" s="12"/>
      <c r="H27" s="12"/>
    </row>
    <row r="28" spans="1:10" x14ac:dyDescent="0.25">
      <c r="A28" s="67"/>
      <c r="B28" s="30"/>
      <c r="C28" s="30"/>
      <c r="D28" s="28"/>
      <c r="E28" s="12"/>
      <c r="F28" s="12"/>
      <c r="G28" s="12"/>
      <c r="H28" s="12"/>
    </row>
    <row r="29" spans="1:10" ht="24" customHeight="1" x14ac:dyDescent="0.25">
      <c r="A29" s="13" t="s">
        <v>1</v>
      </c>
      <c r="B29" s="39"/>
      <c r="C29" s="40" t="s">
        <v>2</v>
      </c>
      <c r="D29" s="32">
        <f>D17+D19-D21+D23-D25</f>
        <v>0</v>
      </c>
      <c r="E29" s="42"/>
      <c r="F29" s="43"/>
      <c r="G29" s="12"/>
      <c r="H29" s="12"/>
    </row>
    <row r="30" spans="1:10" x14ac:dyDescent="0.25">
      <c r="A30" s="67"/>
      <c r="B30" s="12"/>
      <c r="C30" s="12"/>
      <c r="D30" s="12"/>
      <c r="E30" s="12"/>
      <c r="F30" s="12"/>
      <c r="G30" s="12"/>
      <c r="H30" s="12"/>
    </row>
    <row r="31" spans="1:10" ht="24" customHeight="1" x14ac:dyDescent="0.25">
      <c r="A31" s="44" t="s">
        <v>3</v>
      </c>
      <c r="B31" s="39"/>
      <c r="C31" s="40"/>
      <c r="D31" s="45">
        <f>D29-D27</f>
        <v>0</v>
      </c>
      <c r="E31" s="42"/>
      <c r="F31" s="43"/>
      <c r="G31" s="12"/>
      <c r="H31" s="12"/>
    </row>
    <row r="32" spans="1:10" x14ac:dyDescent="0.25">
      <c r="A32" s="22" t="s">
        <v>4</v>
      </c>
      <c r="B32" s="12"/>
      <c r="C32" s="12"/>
      <c r="D32" s="46"/>
      <c r="E32" s="47"/>
      <c r="F32" s="12"/>
      <c r="G32" s="12"/>
      <c r="H32" s="12"/>
    </row>
    <row r="33" spans="1:12" ht="13.8" thickBot="1" x14ac:dyDescent="0.3">
      <c r="A33" s="132"/>
      <c r="B33" s="132"/>
      <c r="C33" s="132"/>
      <c r="D33" s="133"/>
      <c r="E33" s="134"/>
      <c r="F33" s="132"/>
      <c r="G33" s="132"/>
      <c r="H33" s="132"/>
      <c r="I33" s="135"/>
      <c r="J33" s="136"/>
    </row>
    <row r="34" spans="1:12" ht="13.8" thickTop="1" x14ac:dyDescent="0.25">
      <c r="A34" s="282"/>
      <c r="B34" s="282"/>
      <c r="C34" s="282"/>
      <c r="D34" s="282"/>
      <c r="E34" s="282"/>
      <c r="F34" s="282"/>
      <c r="G34" s="282"/>
      <c r="H34" s="282"/>
      <c r="I34" s="282"/>
      <c r="J34" s="282"/>
    </row>
    <row r="35" spans="1:12" x14ac:dyDescent="0.25">
      <c r="A35" s="283"/>
      <c r="B35" s="283"/>
      <c r="C35" s="283"/>
      <c r="D35" s="283"/>
      <c r="E35" s="283"/>
      <c r="F35" s="283"/>
      <c r="G35" s="283"/>
      <c r="H35" s="283"/>
      <c r="I35" s="283"/>
      <c r="J35" s="283"/>
    </row>
    <row r="36" spans="1:12" x14ac:dyDescent="0.25">
      <c r="A36" s="283"/>
      <c r="B36" s="283"/>
      <c r="C36" s="283"/>
      <c r="D36" s="283"/>
      <c r="E36" s="283"/>
      <c r="F36" s="283"/>
      <c r="G36" s="283"/>
      <c r="H36" s="283"/>
      <c r="I36" s="283"/>
      <c r="J36" s="283"/>
    </row>
    <row r="37" spans="1:12" x14ac:dyDescent="0.25">
      <c r="A37" s="283"/>
      <c r="B37" s="283"/>
      <c r="C37" s="283"/>
      <c r="D37" s="283"/>
      <c r="E37" s="283"/>
      <c r="F37" s="283"/>
      <c r="G37" s="283"/>
      <c r="H37" s="283"/>
      <c r="I37" s="283"/>
      <c r="J37" s="283"/>
    </row>
    <row r="38" spans="1:12" ht="13.8" thickBot="1" x14ac:dyDescent="0.3">
      <c r="A38" s="284"/>
      <c r="B38" s="284"/>
      <c r="C38" s="284"/>
      <c r="D38" s="284"/>
      <c r="E38" s="284"/>
      <c r="F38" s="284"/>
      <c r="G38" s="284"/>
      <c r="H38" s="284"/>
      <c r="I38" s="284"/>
      <c r="J38" s="284"/>
    </row>
    <row r="39" spans="1:12" ht="13.8" thickTop="1" x14ac:dyDescent="0.25">
      <c r="A39" s="12"/>
      <c r="B39" s="12"/>
      <c r="C39" s="12"/>
      <c r="D39" s="46"/>
      <c r="E39" s="47"/>
      <c r="F39" s="12"/>
      <c r="G39" s="12"/>
      <c r="H39" s="12"/>
    </row>
    <row r="40" spans="1:12" s="25" customFormat="1" ht="12" x14ac:dyDescent="0.25">
      <c r="A40" s="65" t="s">
        <v>5</v>
      </c>
      <c r="B40" s="65"/>
      <c r="C40" s="65"/>
      <c r="D40" s="124"/>
      <c r="E40" s="22"/>
      <c r="F40" s="48"/>
      <c r="G40" s="22"/>
      <c r="H40" s="22"/>
      <c r="J40" s="24"/>
      <c r="K40" s="24"/>
      <c r="L40" s="24"/>
    </row>
    <row r="41" spans="1:12" s="25" customFormat="1" ht="12" x14ac:dyDescent="0.25">
      <c r="A41" s="22"/>
      <c r="B41" s="22"/>
      <c r="C41" s="22"/>
      <c r="D41" s="22"/>
      <c r="E41" s="22"/>
      <c r="F41" s="48"/>
      <c r="G41" s="22"/>
      <c r="H41" s="22"/>
      <c r="J41" s="24"/>
      <c r="K41" s="24"/>
      <c r="L41" s="24"/>
    </row>
    <row r="42" spans="1:12" s="25" customFormat="1" ht="12" x14ac:dyDescent="0.25">
      <c r="A42" s="22"/>
      <c r="B42" s="22"/>
      <c r="C42" s="22"/>
      <c r="D42" s="22"/>
      <c r="E42" s="22"/>
      <c r="F42" s="48"/>
      <c r="G42" s="22"/>
      <c r="H42" s="22"/>
      <c r="J42" s="24"/>
      <c r="K42" s="24"/>
      <c r="L42" s="24"/>
    </row>
    <row r="43" spans="1:12" s="25" customFormat="1" ht="12" x14ac:dyDescent="0.25">
      <c r="A43" s="65" t="s">
        <v>6</v>
      </c>
      <c r="B43" s="65"/>
      <c r="C43" s="65"/>
      <c r="D43" s="123"/>
      <c r="E43" s="22"/>
      <c r="F43" s="48"/>
      <c r="G43" s="22"/>
      <c r="H43" s="22"/>
      <c r="J43" s="24"/>
      <c r="K43" s="24"/>
      <c r="L43" s="24"/>
    </row>
    <row r="44" spans="1:12" s="25" customFormat="1" ht="12" x14ac:dyDescent="0.25">
      <c r="A44" s="49" t="s">
        <v>106</v>
      </c>
      <c r="B44" s="22"/>
      <c r="C44" s="22"/>
      <c r="D44" s="22"/>
      <c r="E44" s="22"/>
      <c r="F44" s="48"/>
      <c r="G44" s="22"/>
      <c r="H44" s="22"/>
      <c r="J44" s="24"/>
      <c r="K44" s="24"/>
      <c r="L44" s="24"/>
    </row>
    <row r="45" spans="1:12" s="25" customFormat="1" ht="12" x14ac:dyDescent="0.25">
      <c r="A45" s="22"/>
      <c r="B45" s="22"/>
      <c r="C45" s="22"/>
      <c r="D45" s="22"/>
      <c r="E45" s="22"/>
      <c r="F45" s="48"/>
      <c r="G45" s="22"/>
      <c r="H45" s="22"/>
      <c r="J45" s="24"/>
      <c r="K45" s="24"/>
      <c r="L45" s="24"/>
    </row>
    <row r="46" spans="1:12" s="25" customFormat="1" ht="12" x14ac:dyDescent="0.25">
      <c r="A46" s="22"/>
      <c r="B46" s="22"/>
      <c r="C46" s="22"/>
      <c r="D46" s="22"/>
      <c r="E46" s="22"/>
      <c r="F46" s="48"/>
      <c r="G46" s="22"/>
      <c r="H46" s="22"/>
      <c r="J46" s="24"/>
      <c r="K46" s="24"/>
      <c r="L46" s="24"/>
    </row>
    <row r="47" spans="1:12" s="25" customFormat="1" ht="12" x14ac:dyDescent="0.25">
      <c r="A47" s="49" t="s">
        <v>135</v>
      </c>
      <c r="B47" s="22"/>
      <c r="C47" s="22"/>
      <c r="D47" s="22"/>
      <c r="E47" s="22"/>
      <c r="F47" s="48"/>
      <c r="G47" s="22"/>
      <c r="H47" s="22"/>
      <c r="J47" s="24"/>
      <c r="K47" s="24"/>
      <c r="L47" s="24"/>
    </row>
  </sheetData>
  <mergeCells count="9">
    <mergeCell ref="A1:J1"/>
    <mergeCell ref="A34:J38"/>
    <mergeCell ref="B3:J3"/>
    <mergeCell ref="B5:J5"/>
    <mergeCell ref="B7:J7"/>
    <mergeCell ref="B8:J8"/>
    <mergeCell ref="B9:J9"/>
    <mergeCell ref="B10:J10"/>
    <mergeCell ref="D13:D14"/>
  </mergeCells>
  <phoneticPr fontId="2" type="noConversion"/>
  <pageMargins left="0.74803149606299213" right="0.51181102362204722" top="0.27559055118110237" bottom="0.19685039370078741" header="0.27559055118110237" footer="0.19685039370078741"/>
  <pageSetup paperSize="9" scale="67" fitToHeight="0" orientation="portrait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16">
    <pageSetUpPr fitToPage="1"/>
  </sheetPr>
  <dimension ref="A1:I44"/>
  <sheetViews>
    <sheetView topLeftCell="A7" zoomScaleNormal="100" zoomScaleSheetLayoutView="100" workbookViewId="0">
      <selection activeCell="A13" sqref="A13:IV27"/>
    </sheetView>
  </sheetViews>
  <sheetFormatPr defaultColWidth="9.109375" defaultRowHeight="10.199999999999999" x14ac:dyDescent="0.2"/>
  <cols>
    <col min="1" max="1" width="6" style="51" customWidth="1"/>
    <col min="2" max="2" width="15.44140625" style="51" customWidth="1"/>
    <col min="3" max="3" width="30.5546875" style="51" customWidth="1"/>
    <col min="4" max="4" width="18.109375" style="51" customWidth="1"/>
    <col min="5" max="5" width="20" style="51" customWidth="1"/>
    <col min="6" max="6" width="17.6640625" style="51" customWidth="1"/>
    <col min="7" max="7" width="23.88671875" style="51" customWidth="1"/>
    <col min="8" max="8" width="14.6640625" style="51" customWidth="1"/>
    <col min="9" max="9" width="30.88671875" style="51" customWidth="1"/>
    <col min="10" max="11" width="6.5546875" style="51" bestFit="1" customWidth="1"/>
    <col min="12" max="12" width="5.33203125" style="51" bestFit="1" customWidth="1"/>
    <col min="13" max="13" width="6.5546875" style="51" bestFit="1" customWidth="1"/>
    <col min="14" max="14" width="10.88671875" style="51" customWidth="1"/>
    <col min="15" max="15" width="24" style="51" customWidth="1"/>
    <col min="16" max="16384" width="9.109375" style="51"/>
  </cols>
  <sheetData>
    <row r="1" spans="1:9" s="50" customFormat="1" ht="12.75" customHeight="1" x14ac:dyDescent="0.25">
      <c r="A1" s="292" t="s">
        <v>7</v>
      </c>
      <c r="B1" s="293"/>
      <c r="C1" s="293"/>
      <c r="D1" s="293"/>
      <c r="E1" s="293"/>
      <c r="F1" s="293"/>
      <c r="G1" s="293"/>
      <c r="H1" s="293"/>
      <c r="I1" s="294"/>
    </row>
    <row r="2" spans="1:9" ht="12.75" customHeight="1" thickBot="1" x14ac:dyDescent="0.25">
      <c r="A2" s="295"/>
      <c r="B2" s="296"/>
      <c r="C2" s="296"/>
      <c r="D2" s="296"/>
      <c r="E2" s="296"/>
      <c r="F2" s="296"/>
      <c r="G2" s="296"/>
      <c r="H2" s="296"/>
      <c r="I2" s="297"/>
    </row>
    <row r="3" spans="1:9" x14ac:dyDescent="0.2">
      <c r="A3" s="52"/>
      <c r="B3" s="52"/>
      <c r="C3" s="52"/>
      <c r="D3" s="52"/>
      <c r="E3" s="52"/>
      <c r="F3" s="52"/>
      <c r="G3" s="52"/>
      <c r="H3" s="52"/>
      <c r="I3" s="52"/>
    </row>
    <row r="4" spans="1:9" s="10" customFormat="1" ht="12.75" customHeight="1" x14ac:dyDescent="0.25">
      <c r="A4" s="298" t="s">
        <v>8</v>
      </c>
      <c r="B4" s="298"/>
      <c r="C4" s="298"/>
      <c r="D4" s="298"/>
      <c r="E4" s="298"/>
      <c r="F4" s="298"/>
      <c r="G4" s="298"/>
      <c r="H4" s="298"/>
      <c r="I4" s="298"/>
    </row>
    <row r="5" spans="1:9" s="10" customFormat="1" ht="13.2" x14ac:dyDescent="0.25">
      <c r="A5" s="12"/>
      <c r="B5" s="12"/>
      <c r="C5" s="12"/>
      <c r="D5" s="12"/>
      <c r="E5" s="12"/>
      <c r="F5" s="12"/>
      <c r="G5" s="12"/>
      <c r="H5" s="12"/>
      <c r="I5" s="12"/>
    </row>
    <row r="6" spans="1:9" s="10" customFormat="1" ht="13.2" x14ac:dyDescent="0.25">
      <c r="A6" s="299" t="s">
        <v>165</v>
      </c>
      <c r="B6" s="299"/>
      <c r="C6" s="299"/>
      <c r="D6" s="299"/>
      <c r="E6" s="299"/>
      <c r="F6" s="299"/>
      <c r="G6" s="299"/>
      <c r="H6" s="299"/>
      <c r="I6" s="299"/>
    </row>
    <row r="7" spans="1:9" s="10" customFormat="1" ht="13.2" x14ac:dyDescent="0.25">
      <c r="A7" s="12"/>
      <c r="B7" s="12"/>
      <c r="C7" s="12"/>
      <c r="D7" s="12"/>
      <c r="E7" s="12"/>
      <c r="F7" s="12"/>
      <c r="G7" s="12"/>
      <c r="H7" s="12"/>
      <c r="I7" s="12"/>
    </row>
    <row r="8" spans="1:9" s="10" customFormat="1" ht="13.2" x14ac:dyDescent="0.25">
      <c r="A8" s="12" t="s">
        <v>166</v>
      </c>
      <c r="B8" s="12"/>
      <c r="C8" s="12"/>
      <c r="D8" s="12"/>
      <c r="E8" s="12"/>
      <c r="F8" s="12"/>
      <c r="G8" s="12"/>
      <c r="H8" s="12"/>
      <c r="I8" s="12"/>
    </row>
    <row r="9" spans="1:9" s="10" customFormat="1" ht="13.8" thickBot="1" x14ac:dyDescent="0.3">
      <c r="A9" s="12"/>
      <c r="B9" s="12"/>
      <c r="C9" s="12"/>
      <c r="D9" s="12"/>
      <c r="E9" s="12"/>
      <c r="F9" s="12"/>
      <c r="G9" s="12"/>
      <c r="H9" s="12"/>
      <c r="I9" s="12"/>
    </row>
    <row r="10" spans="1:9" s="10" customFormat="1" ht="53.4" thickBot="1" x14ac:dyDescent="0.3">
      <c r="A10" s="53" t="s">
        <v>51</v>
      </c>
      <c r="B10" s="54" t="s">
        <v>9</v>
      </c>
      <c r="C10" s="54" t="s">
        <v>10</v>
      </c>
      <c r="D10" s="54" t="s">
        <v>11</v>
      </c>
      <c r="E10" s="54" t="s">
        <v>12</v>
      </c>
      <c r="F10" s="54" t="s">
        <v>13</v>
      </c>
      <c r="G10" s="54" t="s">
        <v>14</v>
      </c>
      <c r="H10" s="54" t="s">
        <v>15</v>
      </c>
      <c r="I10" s="55" t="s">
        <v>16</v>
      </c>
    </row>
    <row r="11" spans="1:9" s="10" customFormat="1" ht="13.8" thickBot="1" x14ac:dyDescent="0.3">
      <c r="A11" s="56"/>
      <c r="B11" s="57"/>
      <c r="C11" s="58"/>
      <c r="D11" s="59"/>
      <c r="E11" s="58"/>
      <c r="F11" s="58"/>
      <c r="G11" s="60"/>
      <c r="H11" s="58"/>
      <c r="I11" s="61"/>
    </row>
    <row r="12" spans="1:9" s="10" customFormat="1" ht="13.8" thickBot="1" x14ac:dyDescent="0.3">
      <c r="A12" s="56"/>
      <c r="B12" s="57"/>
      <c r="C12" s="58"/>
      <c r="D12" s="58"/>
      <c r="E12" s="58"/>
      <c r="F12" s="58"/>
      <c r="G12" s="60"/>
      <c r="H12" s="58"/>
      <c r="I12" s="61"/>
    </row>
    <row r="13" spans="1:9" s="10" customFormat="1" ht="13.8" thickBot="1" x14ac:dyDescent="0.3">
      <c r="A13" s="56"/>
      <c r="B13" s="57"/>
      <c r="C13" s="58"/>
      <c r="D13" s="58"/>
      <c r="E13" s="58"/>
      <c r="F13" s="58"/>
      <c r="G13" s="58"/>
      <c r="H13" s="58"/>
      <c r="I13" s="61"/>
    </row>
    <row r="14" spans="1:9" s="10" customFormat="1" ht="13.8" thickBot="1" x14ac:dyDescent="0.3">
      <c r="A14" s="56"/>
      <c r="B14" s="57"/>
      <c r="C14" s="58"/>
      <c r="D14" s="58"/>
      <c r="E14" s="58"/>
      <c r="F14" s="58"/>
      <c r="G14" s="58"/>
      <c r="H14" s="58"/>
      <c r="I14" s="61"/>
    </row>
    <row r="15" spans="1:9" s="10" customFormat="1" ht="13.8" thickBot="1" x14ac:dyDescent="0.3">
      <c r="A15" s="56"/>
      <c r="B15" s="57"/>
      <c r="C15" s="58"/>
      <c r="D15" s="58"/>
      <c r="E15" s="58"/>
      <c r="F15" s="58"/>
      <c r="G15" s="58"/>
      <c r="H15" s="58"/>
      <c r="I15" s="61"/>
    </row>
    <row r="16" spans="1:9" s="10" customFormat="1" ht="13.8" thickBot="1" x14ac:dyDescent="0.3">
      <c r="A16" s="56"/>
      <c r="B16" s="57"/>
      <c r="C16" s="58"/>
      <c r="D16" s="58"/>
      <c r="E16" s="58"/>
      <c r="F16" s="58"/>
      <c r="G16" s="58"/>
      <c r="H16" s="58"/>
      <c r="I16" s="61"/>
    </row>
    <row r="17" spans="1:9" s="10" customFormat="1" ht="13.8" thickBot="1" x14ac:dyDescent="0.3">
      <c r="A17" s="56"/>
      <c r="B17" s="57"/>
      <c r="C17" s="58"/>
      <c r="D17" s="58"/>
      <c r="E17" s="58"/>
      <c r="F17" s="58"/>
      <c r="G17" s="58"/>
      <c r="H17" s="58"/>
      <c r="I17" s="61"/>
    </row>
    <row r="18" spans="1:9" s="10" customFormat="1" ht="13.8" thickBot="1" x14ac:dyDescent="0.3">
      <c r="A18" s="56"/>
      <c r="B18" s="57"/>
      <c r="C18" s="58"/>
      <c r="D18" s="58"/>
      <c r="E18" s="58"/>
      <c r="F18" s="58"/>
      <c r="G18" s="58"/>
      <c r="H18" s="58"/>
      <c r="I18" s="61"/>
    </row>
    <row r="19" spans="1:9" s="10" customFormat="1" ht="13.8" thickBot="1" x14ac:dyDescent="0.3">
      <c r="A19" s="56"/>
      <c r="B19" s="57"/>
      <c r="C19" s="58"/>
      <c r="D19" s="58"/>
      <c r="E19" s="58"/>
      <c r="F19" s="58"/>
      <c r="G19" s="128"/>
      <c r="H19" s="58"/>
      <c r="I19" s="61"/>
    </row>
    <row r="20" spans="1:9" s="10" customFormat="1" ht="13.8" thickBot="1" x14ac:dyDescent="0.3">
      <c r="A20" s="56"/>
      <c r="B20" s="57"/>
      <c r="C20" s="58"/>
      <c r="D20" s="58"/>
      <c r="E20" s="58"/>
      <c r="F20" s="58"/>
      <c r="G20" s="128"/>
      <c r="H20" s="58"/>
      <c r="I20" s="61"/>
    </row>
    <row r="21" spans="1:9" s="10" customFormat="1" ht="13.8" thickBot="1" x14ac:dyDescent="0.3">
      <c r="A21" s="56"/>
      <c r="B21" s="57"/>
      <c r="C21" s="58"/>
      <c r="D21" s="58"/>
      <c r="E21" s="58"/>
      <c r="F21" s="58"/>
      <c r="G21" s="128"/>
      <c r="H21" s="58"/>
      <c r="I21" s="61"/>
    </row>
    <row r="22" spans="1:9" s="10" customFormat="1" ht="13.8" thickBot="1" x14ac:dyDescent="0.3">
      <c r="A22" s="56"/>
      <c r="B22" s="57"/>
      <c r="C22" s="58"/>
      <c r="D22" s="58"/>
      <c r="E22" s="58"/>
      <c r="F22" s="58"/>
      <c r="G22" s="58"/>
      <c r="H22" s="58"/>
      <c r="I22" s="61"/>
    </row>
    <row r="23" spans="1:9" s="10" customFormat="1" ht="13.8" thickBot="1" x14ac:dyDescent="0.3">
      <c r="A23" s="56"/>
      <c r="B23" s="57"/>
      <c r="C23" s="58"/>
      <c r="D23" s="58"/>
      <c r="E23" s="58"/>
      <c r="F23" s="58"/>
      <c r="G23" s="58"/>
      <c r="H23" s="58"/>
      <c r="I23" s="61"/>
    </row>
    <row r="24" spans="1:9" s="10" customFormat="1" ht="13.8" thickBot="1" x14ac:dyDescent="0.3">
      <c r="A24" s="56"/>
      <c r="B24" s="57"/>
      <c r="C24" s="58"/>
      <c r="D24" s="58"/>
      <c r="E24" s="58"/>
      <c r="F24" s="58"/>
      <c r="G24" s="128"/>
      <c r="H24" s="58"/>
      <c r="I24" s="61"/>
    </row>
    <row r="25" spans="1:9" s="10" customFormat="1" ht="13.8" thickBot="1" x14ac:dyDescent="0.3">
      <c r="A25" s="56"/>
      <c r="B25" s="57"/>
      <c r="C25" s="58"/>
      <c r="D25" s="58"/>
      <c r="E25" s="58"/>
      <c r="F25" s="58"/>
      <c r="G25" s="58"/>
      <c r="H25" s="58"/>
      <c r="I25" s="61"/>
    </row>
    <row r="26" spans="1:9" s="10" customFormat="1" ht="13.8" thickBot="1" x14ac:dyDescent="0.3">
      <c r="A26" s="56"/>
      <c r="B26" s="57"/>
      <c r="C26" s="58"/>
      <c r="D26" s="58"/>
      <c r="E26" s="58"/>
      <c r="F26" s="58"/>
      <c r="G26" s="58"/>
      <c r="H26" s="58"/>
      <c r="I26" s="61"/>
    </row>
    <row r="27" spans="1:9" s="10" customFormat="1" ht="13.8" thickBot="1" x14ac:dyDescent="0.3">
      <c r="A27" s="56"/>
      <c r="B27" s="57"/>
      <c r="C27" s="58"/>
      <c r="D27" s="58"/>
      <c r="E27" s="58"/>
      <c r="F27" s="58"/>
      <c r="G27" s="58"/>
      <c r="H27" s="58"/>
      <c r="I27" s="61"/>
    </row>
    <row r="28" spans="1:9" s="10" customFormat="1" ht="13.8" thickBot="1" x14ac:dyDescent="0.3">
      <c r="A28" s="56"/>
      <c r="B28" s="57"/>
      <c r="C28" s="58"/>
      <c r="D28" s="58"/>
      <c r="E28" s="58"/>
      <c r="F28" s="58"/>
      <c r="G28" s="58"/>
      <c r="H28" s="58"/>
      <c r="I28" s="61"/>
    </row>
    <row r="29" spans="1:9" s="10" customFormat="1" ht="13.8" thickBot="1" x14ac:dyDescent="0.3">
      <c r="A29" s="56"/>
      <c r="B29" s="57"/>
      <c r="C29" s="58"/>
      <c r="D29" s="58"/>
      <c r="E29" s="58"/>
      <c r="F29" s="58"/>
      <c r="G29" s="58"/>
      <c r="H29" s="58"/>
      <c r="I29" s="61"/>
    </row>
    <row r="30" spans="1:9" s="10" customFormat="1" ht="13.8" thickBot="1" x14ac:dyDescent="0.3">
      <c r="A30" s="56"/>
      <c r="B30" s="57"/>
      <c r="C30" s="58"/>
      <c r="D30" s="58"/>
      <c r="E30" s="58"/>
      <c r="F30" s="58"/>
      <c r="G30" s="58"/>
      <c r="H30" s="58"/>
      <c r="I30" s="61"/>
    </row>
    <row r="31" spans="1:9" s="10" customFormat="1" ht="13.8" thickBot="1" x14ac:dyDescent="0.3">
      <c r="A31" s="62"/>
      <c r="B31" s="63"/>
      <c r="C31" s="63"/>
      <c r="D31" s="63"/>
      <c r="E31" s="63"/>
      <c r="F31" s="63"/>
      <c r="G31" s="64">
        <f>SUM(G11:G30)</f>
        <v>0</v>
      </c>
      <c r="H31" s="63"/>
      <c r="I31" s="63"/>
    </row>
    <row r="32" spans="1:9" s="10" customFormat="1" ht="13.2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">
      <c r="A33" s="52"/>
      <c r="B33" s="52" t="s">
        <v>17</v>
      </c>
      <c r="C33" s="52"/>
      <c r="D33" s="52"/>
      <c r="E33" s="52"/>
      <c r="F33" s="52"/>
      <c r="G33" s="52"/>
      <c r="H33" s="52"/>
      <c r="I33" s="52"/>
    </row>
    <row r="34" spans="1:9" x14ac:dyDescent="0.2">
      <c r="A34" s="52"/>
      <c r="B34" s="52"/>
      <c r="C34" s="52"/>
      <c r="D34" s="52"/>
      <c r="E34" s="52"/>
      <c r="F34" s="52"/>
      <c r="G34" s="52"/>
      <c r="H34" s="52"/>
      <c r="I34" s="52"/>
    </row>
    <row r="35" spans="1:9" x14ac:dyDescent="0.2">
      <c r="A35" s="52"/>
      <c r="B35" s="52" t="s">
        <v>18</v>
      </c>
      <c r="C35" s="52"/>
      <c r="D35" s="52"/>
      <c r="E35" s="52"/>
      <c r="F35" s="52"/>
      <c r="G35" s="52"/>
      <c r="H35" s="52"/>
      <c r="I35" s="52"/>
    </row>
    <row r="36" spans="1:9" x14ac:dyDescent="0.2">
      <c r="A36" s="52"/>
      <c r="B36" s="52"/>
      <c r="C36" s="52"/>
      <c r="D36" s="52"/>
      <c r="E36" s="52"/>
      <c r="F36" s="52"/>
      <c r="G36" s="52"/>
      <c r="H36" s="52"/>
      <c r="I36" s="52"/>
    </row>
    <row r="37" spans="1:9" x14ac:dyDescent="0.2">
      <c r="A37" s="52"/>
      <c r="B37" s="52"/>
      <c r="C37" s="52"/>
      <c r="D37" s="52"/>
      <c r="E37" s="52"/>
      <c r="F37" s="52"/>
      <c r="G37" s="52"/>
      <c r="H37" s="52"/>
      <c r="I37" s="52"/>
    </row>
    <row r="38" spans="1:9" x14ac:dyDescent="0.2">
      <c r="A38" s="52"/>
      <c r="B38" s="52"/>
      <c r="C38" s="52"/>
      <c r="D38" s="52"/>
      <c r="E38" s="52"/>
      <c r="F38" s="52"/>
      <c r="G38" s="52"/>
      <c r="H38" s="52"/>
      <c r="I38" s="52"/>
    </row>
    <row r="39" spans="1:9" ht="11.4" x14ac:dyDescent="0.2">
      <c r="A39" s="52"/>
      <c r="B39" s="65" t="s">
        <v>5</v>
      </c>
      <c r="C39" s="122" t="s">
        <v>78</v>
      </c>
      <c r="D39" s="52"/>
      <c r="E39" s="52"/>
      <c r="F39" s="52"/>
      <c r="G39" s="52"/>
      <c r="H39" s="52"/>
      <c r="I39" s="52"/>
    </row>
    <row r="40" spans="1:9" ht="11.4" x14ac:dyDescent="0.2">
      <c r="A40" s="52"/>
      <c r="B40" s="22"/>
      <c r="C40" s="52"/>
      <c r="D40" s="52"/>
      <c r="E40" s="52"/>
      <c r="F40" s="52"/>
      <c r="G40" s="52"/>
      <c r="H40" s="52"/>
      <c r="I40" s="52"/>
    </row>
    <row r="41" spans="1:9" ht="11.4" x14ac:dyDescent="0.2">
      <c r="A41" s="52"/>
      <c r="B41" s="22"/>
      <c r="C41" s="52"/>
      <c r="D41" s="52"/>
      <c r="E41" s="52"/>
      <c r="F41" s="52"/>
      <c r="G41" s="52"/>
      <c r="H41" s="52"/>
      <c r="I41" s="52"/>
    </row>
    <row r="42" spans="1:9" ht="11.4" x14ac:dyDescent="0.2">
      <c r="A42" s="52"/>
      <c r="B42" s="65" t="s">
        <v>6</v>
      </c>
      <c r="C42" s="122" t="s">
        <v>79</v>
      </c>
      <c r="D42" s="52"/>
      <c r="E42" s="52"/>
      <c r="F42" s="52"/>
      <c r="G42" s="52"/>
      <c r="H42" s="52"/>
      <c r="I42" s="52"/>
    </row>
    <row r="43" spans="1:9" ht="11.4" x14ac:dyDescent="0.2">
      <c r="A43" s="52"/>
      <c r="B43" s="49" t="s">
        <v>106</v>
      </c>
      <c r="C43" s="52"/>
      <c r="D43" s="52"/>
      <c r="E43" s="52"/>
      <c r="F43" s="52"/>
      <c r="G43" s="52"/>
      <c r="H43" s="52"/>
      <c r="I43" s="52"/>
    </row>
    <row r="44" spans="1:9" x14ac:dyDescent="0.2">
      <c r="A44" s="52"/>
      <c r="B44" s="52"/>
      <c r="C44" s="52"/>
      <c r="D44" s="52"/>
      <c r="E44" s="52"/>
      <c r="F44" s="52"/>
      <c r="G44" s="52"/>
      <c r="H44" s="52"/>
      <c r="I44" s="52"/>
    </row>
  </sheetData>
  <mergeCells count="3">
    <mergeCell ref="A1:I2"/>
    <mergeCell ref="A4:I4"/>
    <mergeCell ref="A6:I6"/>
  </mergeCells>
  <phoneticPr fontId="2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71" orientation="landscape" r:id="rId1"/>
  <headerFooter alignWithMargins="0">
    <oddHeader>&amp;C&amp;A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14">
    <tabColor theme="8" tint="0.59999389629810485"/>
    <pageSetUpPr fitToPage="1"/>
  </sheetPr>
  <dimension ref="A1:L713"/>
  <sheetViews>
    <sheetView topLeftCell="B1" zoomScale="83" zoomScaleNormal="100" zoomScaleSheetLayoutView="84" workbookViewId="0">
      <selection activeCell="G11" sqref="G11"/>
    </sheetView>
  </sheetViews>
  <sheetFormatPr defaultColWidth="9.109375" defaultRowHeight="13.2" x14ac:dyDescent="0.25"/>
  <cols>
    <col min="1" max="1" width="13.33203125" style="10" customWidth="1"/>
    <col min="2" max="2" width="18.6640625" style="10" customWidth="1"/>
    <col min="3" max="3" width="27.88671875" style="10" customWidth="1"/>
    <col min="4" max="4" width="5.33203125" style="10" customWidth="1"/>
    <col min="5" max="5" width="23.6640625" style="92" customWidth="1"/>
    <col min="6" max="6" width="21" style="10" customWidth="1"/>
    <col min="7" max="7" width="14.88671875" style="10" customWidth="1"/>
    <col min="8" max="8" width="13" style="10" customWidth="1"/>
    <col min="9" max="9" width="12.88671875" style="93" customWidth="1"/>
    <col min="10" max="10" width="10" style="10" bestFit="1" customWidth="1"/>
    <col min="11" max="16384" width="9.109375" style="10"/>
  </cols>
  <sheetData>
    <row r="1" spans="1:9" x14ac:dyDescent="0.25">
      <c r="A1" s="12"/>
      <c r="B1" s="12"/>
      <c r="C1" s="12"/>
      <c r="D1" s="12"/>
      <c r="E1" s="66"/>
      <c r="F1" s="12"/>
      <c r="G1" s="12"/>
      <c r="H1" s="12"/>
      <c r="I1" s="67"/>
    </row>
    <row r="2" spans="1:9" x14ac:dyDescent="0.25">
      <c r="A2" s="12" t="s">
        <v>169</v>
      </c>
      <c r="B2" s="12"/>
      <c r="C2" s="12"/>
      <c r="D2" s="12"/>
      <c r="E2" s="66"/>
      <c r="F2" s="12"/>
      <c r="G2" s="12"/>
      <c r="H2" s="12"/>
      <c r="I2" s="68">
        <v>0</v>
      </c>
    </row>
    <row r="3" spans="1:9" x14ac:dyDescent="0.25">
      <c r="A3" s="12" t="s">
        <v>19</v>
      </c>
      <c r="B3" s="12"/>
      <c r="C3" s="12"/>
      <c r="D3" s="12"/>
      <c r="E3" s="66"/>
      <c r="F3" s="12"/>
      <c r="G3" s="12"/>
      <c r="H3" s="12"/>
      <c r="I3" s="68">
        <v>0</v>
      </c>
    </row>
    <row r="4" spans="1:9" x14ac:dyDescent="0.25">
      <c r="A4" s="12" t="s">
        <v>20</v>
      </c>
      <c r="B4" s="12"/>
      <c r="C4" s="12"/>
      <c r="D4" s="12"/>
      <c r="E4" s="66"/>
      <c r="F4" s="12"/>
      <c r="G4" s="12"/>
      <c r="H4" s="12"/>
      <c r="I4" s="68">
        <v>0</v>
      </c>
    </row>
    <row r="5" spans="1:9" x14ac:dyDescent="0.25">
      <c r="A5" s="12" t="s">
        <v>21</v>
      </c>
      <c r="B5" s="12"/>
      <c r="C5" s="12"/>
      <c r="D5" s="12"/>
      <c r="E5" s="66"/>
      <c r="F5" s="12"/>
      <c r="G5" s="12"/>
      <c r="H5" s="12"/>
      <c r="I5" s="68">
        <v>0</v>
      </c>
    </row>
    <row r="6" spans="1:9" x14ac:dyDescent="0.25">
      <c r="A6" s="12" t="s">
        <v>22</v>
      </c>
      <c r="B6" s="12"/>
      <c r="C6" s="12"/>
      <c r="D6" s="12"/>
      <c r="E6" s="66"/>
      <c r="F6" s="12"/>
      <c r="G6" s="12"/>
      <c r="H6" s="12"/>
      <c r="I6" s="68">
        <v>0</v>
      </c>
    </row>
    <row r="7" spans="1:9" x14ac:dyDescent="0.25">
      <c r="A7" s="12"/>
      <c r="B7" s="12"/>
      <c r="C7" s="12"/>
      <c r="D7" s="12"/>
      <c r="E7" s="66"/>
      <c r="F7" s="12"/>
      <c r="G7" s="12"/>
      <c r="H7" s="12"/>
      <c r="I7" s="68"/>
    </row>
    <row r="8" spans="1:9" x14ac:dyDescent="0.25">
      <c r="A8" s="28" t="s">
        <v>23</v>
      </c>
      <c r="B8" s="12"/>
      <c r="C8" s="12"/>
      <c r="D8" s="12"/>
      <c r="E8" s="12"/>
      <c r="F8" s="12"/>
      <c r="G8" s="12"/>
      <c r="H8" s="12"/>
      <c r="I8" s="69">
        <f>I444</f>
        <v>0</v>
      </c>
    </row>
    <row r="9" spans="1:9" x14ac:dyDescent="0.25">
      <c r="A9" s="28"/>
      <c r="B9" s="12"/>
      <c r="C9" s="12"/>
      <c r="D9" s="12"/>
      <c r="E9" s="66"/>
      <c r="F9" s="12"/>
      <c r="G9" s="12"/>
      <c r="H9" s="12"/>
      <c r="I9" s="67"/>
    </row>
    <row r="10" spans="1:9" ht="66" x14ac:dyDescent="0.25">
      <c r="A10" s="70" t="s">
        <v>24</v>
      </c>
      <c r="B10" s="70" t="s">
        <v>25</v>
      </c>
      <c r="C10" s="71" t="s">
        <v>26</v>
      </c>
      <c r="D10" s="70" t="s">
        <v>27</v>
      </c>
      <c r="E10" s="70" t="s">
        <v>66</v>
      </c>
      <c r="F10" s="70" t="s">
        <v>88</v>
      </c>
      <c r="G10" s="70" t="s">
        <v>136</v>
      </c>
      <c r="H10" s="70" t="s">
        <v>89</v>
      </c>
      <c r="I10" s="72" t="s">
        <v>28</v>
      </c>
    </row>
    <row r="11" spans="1:9" s="77" customFormat="1" x14ac:dyDescent="0.25">
      <c r="A11" s="82"/>
      <c r="B11" s="75"/>
      <c r="C11" s="75"/>
      <c r="D11" s="73"/>
      <c r="E11" s="74"/>
      <c r="F11" s="75"/>
      <c r="G11" s="75"/>
      <c r="H11" s="75"/>
      <c r="I11" s="76"/>
    </row>
    <row r="12" spans="1:9" s="77" customFormat="1" x14ac:dyDescent="0.25">
      <c r="A12" s="82"/>
      <c r="B12" s="75"/>
      <c r="C12" s="75"/>
      <c r="D12" s="73"/>
      <c r="E12" s="74"/>
      <c r="F12" s="75"/>
      <c r="G12" s="75"/>
      <c r="H12" s="75"/>
      <c r="I12" s="76"/>
    </row>
    <row r="13" spans="1:9" s="79" customFormat="1" x14ac:dyDescent="0.3">
      <c r="A13" s="82"/>
      <c r="B13" s="75"/>
      <c r="C13" s="75"/>
      <c r="D13" s="73"/>
      <c r="E13" s="74"/>
      <c r="F13" s="75"/>
      <c r="G13" s="75"/>
      <c r="H13" s="75"/>
      <c r="I13" s="78"/>
    </row>
    <row r="14" spans="1:9" s="81" customFormat="1" x14ac:dyDescent="0.3">
      <c r="A14" s="82"/>
      <c r="B14" s="75"/>
      <c r="C14" s="75"/>
      <c r="D14" s="73"/>
      <c r="E14" s="74"/>
      <c r="F14" s="75"/>
      <c r="G14" s="75"/>
      <c r="H14" s="75"/>
      <c r="I14" s="80"/>
    </row>
    <row r="15" spans="1:9" s="81" customFormat="1" x14ac:dyDescent="0.3">
      <c r="A15" s="82"/>
      <c r="B15" s="75"/>
      <c r="C15" s="73"/>
      <c r="D15" s="73"/>
      <c r="E15" s="74"/>
      <c r="F15" s="75"/>
      <c r="G15" s="75"/>
      <c r="H15" s="75"/>
      <c r="I15" s="80"/>
    </row>
    <row r="16" spans="1:9" s="81" customFormat="1" x14ac:dyDescent="0.3">
      <c r="A16" s="82"/>
      <c r="B16" s="75"/>
      <c r="C16" s="73"/>
      <c r="D16" s="73"/>
      <c r="E16" s="74"/>
      <c r="F16" s="75"/>
      <c r="G16" s="75"/>
      <c r="H16" s="75"/>
      <c r="I16" s="80"/>
    </row>
    <row r="17" spans="1:9" s="81" customFormat="1" x14ac:dyDescent="0.3">
      <c r="A17" s="82"/>
      <c r="B17" s="75"/>
      <c r="C17" s="73"/>
      <c r="D17" s="73"/>
      <c r="E17" s="74"/>
      <c r="F17" s="75"/>
      <c r="G17" s="75"/>
      <c r="H17" s="75"/>
      <c r="I17" s="80"/>
    </row>
    <row r="18" spans="1:9" s="81" customFormat="1" x14ac:dyDescent="0.3">
      <c r="A18" s="82"/>
      <c r="B18" s="75"/>
      <c r="C18" s="73"/>
      <c r="D18" s="73"/>
      <c r="E18" s="74"/>
      <c r="F18" s="75"/>
      <c r="G18" s="75"/>
      <c r="H18" s="75"/>
      <c r="I18" s="80"/>
    </row>
    <row r="19" spans="1:9" s="81" customFormat="1" x14ac:dyDescent="0.3">
      <c r="A19" s="82"/>
      <c r="B19" s="75"/>
      <c r="C19" s="73"/>
      <c r="D19" s="73"/>
      <c r="E19" s="74"/>
      <c r="F19" s="75"/>
      <c r="G19" s="75"/>
      <c r="H19" s="75"/>
      <c r="I19" s="80"/>
    </row>
    <row r="20" spans="1:9" s="81" customFormat="1" x14ac:dyDescent="0.3">
      <c r="A20" s="82"/>
      <c r="B20" s="75"/>
      <c r="C20" s="73"/>
      <c r="D20" s="73"/>
      <c r="E20" s="74"/>
      <c r="F20" s="75"/>
      <c r="G20" s="75"/>
      <c r="H20" s="75"/>
      <c r="I20" s="80"/>
    </row>
    <row r="21" spans="1:9" s="81" customFormat="1" x14ac:dyDescent="0.3">
      <c r="A21" s="82"/>
      <c r="B21" s="75"/>
      <c r="C21" s="73"/>
      <c r="D21" s="73"/>
      <c r="E21" s="74"/>
      <c r="F21" s="75"/>
      <c r="G21" s="75"/>
      <c r="H21" s="75"/>
      <c r="I21" s="80"/>
    </row>
    <row r="22" spans="1:9" s="81" customFormat="1" x14ac:dyDescent="0.3">
      <c r="A22" s="82"/>
      <c r="B22" s="75"/>
      <c r="C22" s="73"/>
      <c r="D22" s="73"/>
      <c r="E22" s="74"/>
      <c r="F22" s="75"/>
      <c r="G22" s="75"/>
      <c r="H22" s="75"/>
      <c r="I22" s="80"/>
    </row>
    <row r="23" spans="1:9" s="81" customFormat="1" x14ac:dyDescent="0.3">
      <c r="A23" s="82"/>
      <c r="B23" s="75"/>
      <c r="C23" s="73"/>
      <c r="D23" s="73"/>
      <c r="E23" s="74"/>
      <c r="F23" s="75"/>
      <c r="G23" s="75"/>
      <c r="H23" s="75"/>
      <c r="I23" s="80"/>
    </row>
    <row r="24" spans="1:9" s="81" customFormat="1" x14ac:dyDescent="0.3">
      <c r="A24" s="82"/>
      <c r="B24" s="75"/>
      <c r="C24" s="73"/>
      <c r="D24" s="73"/>
      <c r="E24" s="74"/>
      <c r="F24" s="75"/>
      <c r="G24" s="75"/>
      <c r="H24" s="75"/>
      <c r="I24" s="80"/>
    </row>
    <row r="25" spans="1:9" s="81" customFormat="1" x14ac:dyDescent="0.3">
      <c r="A25" s="82"/>
      <c r="B25" s="75"/>
      <c r="C25" s="73"/>
      <c r="D25" s="73"/>
      <c r="E25" s="74"/>
      <c r="F25" s="75"/>
      <c r="G25" s="75"/>
      <c r="H25" s="75"/>
      <c r="I25" s="80"/>
    </row>
    <row r="26" spans="1:9" s="81" customFormat="1" x14ac:dyDescent="0.3">
      <c r="A26" s="82"/>
      <c r="B26" s="75"/>
      <c r="C26" s="73"/>
      <c r="D26" s="73"/>
      <c r="E26" s="74"/>
      <c r="F26" s="75"/>
      <c r="G26" s="75"/>
      <c r="H26" s="75"/>
      <c r="I26" s="80"/>
    </row>
    <row r="27" spans="1:9" s="81" customFormat="1" x14ac:dyDescent="0.3">
      <c r="A27" s="82"/>
      <c r="B27" s="75"/>
      <c r="C27" s="73"/>
      <c r="D27" s="73"/>
      <c r="E27" s="74"/>
      <c r="F27" s="75"/>
      <c r="G27" s="75"/>
      <c r="H27" s="75"/>
      <c r="I27" s="80"/>
    </row>
    <row r="28" spans="1:9" s="81" customFormat="1" x14ac:dyDescent="0.3">
      <c r="A28" s="82"/>
      <c r="B28" s="75"/>
      <c r="C28" s="73"/>
      <c r="D28" s="73"/>
      <c r="E28" s="74"/>
      <c r="F28" s="75"/>
      <c r="G28" s="75"/>
      <c r="H28" s="75"/>
      <c r="I28" s="80"/>
    </row>
    <row r="29" spans="1:9" s="81" customFormat="1" x14ac:dyDescent="0.3">
      <c r="A29" s="82"/>
      <c r="B29" s="75"/>
      <c r="C29" s="73"/>
      <c r="D29" s="73"/>
      <c r="E29" s="74"/>
      <c r="F29" s="75"/>
      <c r="G29" s="75"/>
      <c r="H29" s="75"/>
      <c r="I29" s="80"/>
    </row>
    <row r="30" spans="1:9" s="81" customFormat="1" x14ac:dyDescent="0.3">
      <c r="A30" s="82"/>
      <c r="B30" s="75"/>
      <c r="C30" s="73"/>
      <c r="D30" s="73"/>
      <c r="E30" s="74"/>
      <c r="F30" s="75"/>
      <c r="G30" s="75"/>
      <c r="H30" s="75"/>
      <c r="I30" s="80"/>
    </row>
    <row r="31" spans="1:9" s="81" customFormat="1" x14ac:dyDescent="0.3">
      <c r="A31" s="82"/>
      <c r="B31" s="75"/>
      <c r="C31" s="73"/>
      <c r="D31" s="73"/>
      <c r="E31" s="74"/>
      <c r="F31" s="75"/>
      <c r="G31" s="75"/>
      <c r="H31" s="75"/>
      <c r="I31" s="80"/>
    </row>
    <row r="32" spans="1:9" s="81" customFormat="1" x14ac:dyDescent="0.3">
      <c r="A32" s="82"/>
      <c r="B32" s="75"/>
      <c r="C32" s="73"/>
      <c r="D32" s="73"/>
      <c r="E32" s="74"/>
      <c r="F32" s="75"/>
      <c r="G32" s="75"/>
      <c r="H32" s="75"/>
      <c r="I32" s="80"/>
    </row>
    <row r="33" spans="1:9" s="81" customFormat="1" x14ac:dyDescent="0.3">
      <c r="A33" s="82"/>
      <c r="B33" s="75"/>
      <c r="C33" s="73"/>
      <c r="D33" s="73"/>
      <c r="E33" s="74"/>
      <c r="F33" s="75"/>
      <c r="G33" s="75"/>
      <c r="H33" s="75"/>
      <c r="I33" s="80"/>
    </row>
    <row r="34" spans="1:9" s="81" customFormat="1" x14ac:dyDescent="0.3">
      <c r="A34" s="82"/>
      <c r="B34" s="75"/>
      <c r="C34" s="73"/>
      <c r="D34" s="73"/>
      <c r="E34" s="74"/>
      <c r="F34" s="75"/>
      <c r="G34" s="75"/>
      <c r="H34" s="75"/>
      <c r="I34" s="80"/>
    </row>
    <row r="35" spans="1:9" s="81" customFormat="1" x14ac:dyDescent="0.3">
      <c r="A35" s="82"/>
      <c r="B35" s="75"/>
      <c r="C35" s="73"/>
      <c r="D35" s="73"/>
      <c r="E35" s="74"/>
      <c r="F35" s="75"/>
      <c r="G35" s="75"/>
      <c r="H35" s="75"/>
      <c r="I35" s="80"/>
    </row>
    <row r="36" spans="1:9" s="81" customFormat="1" x14ac:dyDescent="0.3">
      <c r="A36" s="82"/>
      <c r="B36" s="75"/>
      <c r="C36" s="73"/>
      <c r="D36" s="73"/>
      <c r="E36" s="74"/>
      <c r="F36" s="75"/>
      <c r="G36" s="75"/>
      <c r="H36" s="75"/>
      <c r="I36" s="80"/>
    </row>
    <row r="37" spans="1:9" s="81" customFormat="1" x14ac:dyDescent="0.3">
      <c r="A37" s="82"/>
      <c r="B37" s="75"/>
      <c r="C37" s="73"/>
      <c r="D37" s="73"/>
      <c r="E37" s="74"/>
      <c r="F37" s="75"/>
      <c r="G37" s="75"/>
      <c r="H37" s="75"/>
      <c r="I37" s="80"/>
    </row>
    <row r="38" spans="1:9" s="81" customFormat="1" x14ac:dyDescent="0.3">
      <c r="A38" s="82"/>
      <c r="B38" s="75"/>
      <c r="C38" s="73"/>
      <c r="D38" s="73"/>
      <c r="E38" s="74"/>
      <c r="F38" s="75"/>
      <c r="G38" s="75"/>
      <c r="H38" s="75"/>
      <c r="I38" s="80"/>
    </row>
    <row r="39" spans="1:9" s="81" customFormat="1" x14ac:dyDescent="0.3">
      <c r="A39" s="82"/>
      <c r="B39" s="75"/>
      <c r="C39" s="73"/>
      <c r="D39" s="73"/>
      <c r="E39" s="74"/>
      <c r="F39" s="75"/>
      <c r="G39" s="75"/>
      <c r="H39" s="75"/>
      <c r="I39" s="80"/>
    </row>
    <row r="40" spans="1:9" s="81" customFormat="1" x14ac:dyDescent="0.3">
      <c r="A40" s="82"/>
      <c r="B40" s="75"/>
      <c r="C40" s="73"/>
      <c r="D40" s="73"/>
      <c r="E40" s="74"/>
      <c r="F40" s="75"/>
      <c r="G40" s="75"/>
      <c r="H40" s="75"/>
      <c r="I40" s="80"/>
    </row>
    <row r="41" spans="1:9" s="81" customFormat="1" x14ac:dyDescent="0.3">
      <c r="A41" s="82"/>
      <c r="B41" s="75"/>
      <c r="C41" s="73"/>
      <c r="D41" s="73"/>
      <c r="E41" s="74"/>
      <c r="F41" s="75"/>
      <c r="G41" s="75"/>
      <c r="H41" s="75"/>
      <c r="I41" s="80"/>
    </row>
    <row r="42" spans="1:9" s="81" customFormat="1" x14ac:dyDescent="0.3">
      <c r="A42" s="82"/>
      <c r="B42" s="75"/>
      <c r="C42" s="73"/>
      <c r="D42" s="73"/>
      <c r="E42" s="74"/>
      <c r="F42" s="75"/>
      <c r="G42" s="75"/>
      <c r="H42" s="75"/>
      <c r="I42" s="80"/>
    </row>
    <row r="43" spans="1:9" s="81" customFormat="1" x14ac:dyDescent="0.3">
      <c r="A43" s="82"/>
      <c r="B43" s="75"/>
      <c r="C43" s="73"/>
      <c r="D43" s="73"/>
      <c r="E43" s="74"/>
      <c r="F43" s="75"/>
      <c r="G43" s="75"/>
      <c r="H43" s="75"/>
      <c r="I43" s="80"/>
    </row>
    <row r="44" spans="1:9" s="81" customFormat="1" x14ac:dyDescent="0.3">
      <c r="A44" s="82"/>
      <c r="B44" s="75"/>
      <c r="C44" s="73"/>
      <c r="D44" s="73"/>
      <c r="E44" s="74"/>
      <c r="F44" s="75"/>
      <c r="G44" s="75"/>
      <c r="H44" s="75"/>
      <c r="I44" s="80"/>
    </row>
    <row r="45" spans="1:9" s="81" customFormat="1" x14ac:dyDescent="0.3">
      <c r="A45" s="82"/>
      <c r="B45" s="75"/>
      <c r="C45" s="73"/>
      <c r="D45" s="73"/>
      <c r="E45" s="74"/>
      <c r="F45" s="75"/>
      <c r="G45" s="75"/>
      <c r="H45" s="75"/>
      <c r="I45" s="80"/>
    </row>
    <row r="46" spans="1:9" s="81" customFormat="1" x14ac:dyDescent="0.3">
      <c r="A46" s="82"/>
      <c r="B46" s="75"/>
      <c r="C46" s="73"/>
      <c r="D46" s="73"/>
      <c r="E46" s="74"/>
      <c r="F46" s="75"/>
      <c r="G46" s="75"/>
      <c r="H46" s="75"/>
      <c r="I46" s="80"/>
    </row>
    <row r="47" spans="1:9" s="81" customFormat="1" x14ac:dyDescent="0.3">
      <c r="A47" s="82"/>
      <c r="B47" s="75"/>
      <c r="C47" s="73"/>
      <c r="D47" s="73"/>
      <c r="E47" s="74"/>
      <c r="F47" s="75"/>
      <c r="G47" s="75"/>
      <c r="H47" s="75"/>
      <c r="I47" s="80"/>
    </row>
    <row r="48" spans="1:9" s="81" customFormat="1" x14ac:dyDescent="0.3">
      <c r="A48" s="82"/>
      <c r="B48" s="75"/>
      <c r="C48" s="73"/>
      <c r="D48" s="73"/>
      <c r="E48" s="74"/>
      <c r="F48" s="75"/>
      <c r="G48" s="75"/>
      <c r="H48" s="75"/>
      <c r="I48" s="80"/>
    </row>
    <row r="49" spans="1:9" s="81" customFormat="1" x14ac:dyDescent="0.3">
      <c r="A49" s="82"/>
      <c r="B49" s="75"/>
      <c r="C49" s="73"/>
      <c r="D49" s="73"/>
      <c r="E49" s="74"/>
      <c r="F49" s="75"/>
      <c r="G49" s="75"/>
      <c r="H49" s="75"/>
      <c r="I49" s="80"/>
    </row>
    <row r="50" spans="1:9" s="81" customFormat="1" x14ac:dyDescent="0.3">
      <c r="A50" s="82"/>
      <c r="B50" s="75"/>
      <c r="C50" s="73"/>
      <c r="D50" s="73"/>
      <c r="E50" s="74"/>
      <c r="F50" s="75"/>
      <c r="G50" s="75"/>
      <c r="H50" s="75"/>
      <c r="I50" s="80"/>
    </row>
    <row r="51" spans="1:9" s="81" customFormat="1" x14ac:dyDescent="0.3">
      <c r="A51" s="82"/>
      <c r="B51" s="75"/>
      <c r="C51" s="73"/>
      <c r="D51" s="73"/>
      <c r="E51" s="74"/>
      <c r="F51" s="75"/>
      <c r="G51" s="75"/>
      <c r="H51" s="75"/>
      <c r="I51" s="80"/>
    </row>
    <row r="52" spans="1:9" s="81" customFormat="1" x14ac:dyDescent="0.3">
      <c r="A52" s="82"/>
      <c r="B52" s="75"/>
      <c r="C52" s="73"/>
      <c r="D52" s="73"/>
      <c r="E52" s="74"/>
      <c r="F52" s="75"/>
      <c r="G52" s="75"/>
      <c r="H52" s="75"/>
      <c r="I52" s="80"/>
    </row>
    <row r="53" spans="1:9" s="81" customFormat="1" x14ac:dyDescent="0.3">
      <c r="A53" s="82"/>
      <c r="B53" s="75"/>
      <c r="C53" s="73"/>
      <c r="D53" s="73"/>
      <c r="E53" s="74"/>
      <c r="F53" s="75"/>
      <c r="G53" s="75"/>
      <c r="H53" s="75"/>
      <c r="I53" s="80"/>
    </row>
    <row r="54" spans="1:9" s="81" customFormat="1" x14ac:dyDescent="0.3">
      <c r="A54" s="82"/>
      <c r="B54" s="75"/>
      <c r="C54" s="73"/>
      <c r="D54" s="73"/>
      <c r="E54" s="74"/>
      <c r="F54" s="75"/>
      <c r="G54" s="75"/>
      <c r="H54" s="75"/>
      <c r="I54" s="80"/>
    </row>
    <row r="55" spans="1:9" s="81" customFormat="1" x14ac:dyDescent="0.3">
      <c r="A55" s="82"/>
      <c r="B55" s="75"/>
      <c r="C55" s="73"/>
      <c r="D55" s="73"/>
      <c r="E55" s="74"/>
      <c r="F55" s="75"/>
      <c r="G55" s="75"/>
      <c r="H55" s="75"/>
      <c r="I55" s="80"/>
    </row>
    <row r="56" spans="1:9" s="81" customFormat="1" x14ac:dyDescent="0.3">
      <c r="A56" s="82"/>
      <c r="B56" s="75"/>
      <c r="C56" s="73"/>
      <c r="D56" s="73"/>
      <c r="E56" s="74"/>
      <c r="F56" s="75"/>
      <c r="G56" s="75"/>
      <c r="H56" s="75"/>
      <c r="I56" s="80"/>
    </row>
    <row r="57" spans="1:9" s="81" customFormat="1" x14ac:dyDescent="0.3">
      <c r="A57" s="82"/>
      <c r="B57" s="75"/>
      <c r="C57" s="73"/>
      <c r="D57" s="73"/>
      <c r="E57" s="74"/>
      <c r="F57" s="75"/>
      <c r="G57" s="75"/>
      <c r="H57" s="75"/>
      <c r="I57" s="80"/>
    </row>
    <row r="58" spans="1:9" s="81" customFormat="1" x14ac:dyDescent="0.3">
      <c r="A58" s="82"/>
      <c r="B58" s="75"/>
      <c r="C58" s="73"/>
      <c r="D58" s="73"/>
      <c r="E58" s="74"/>
      <c r="F58" s="75"/>
      <c r="G58" s="75"/>
      <c r="H58" s="75"/>
      <c r="I58" s="80"/>
    </row>
    <row r="59" spans="1:9" s="81" customFormat="1" x14ac:dyDescent="0.3">
      <c r="A59" s="82"/>
      <c r="B59" s="75"/>
      <c r="C59" s="73"/>
      <c r="D59" s="73"/>
      <c r="E59" s="74"/>
      <c r="F59" s="75"/>
      <c r="G59" s="75"/>
      <c r="H59" s="75"/>
      <c r="I59" s="80"/>
    </row>
    <row r="60" spans="1:9" s="81" customFormat="1" x14ac:dyDescent="0.3">
      <c r="A60" s="82"/>
      <c r="B60" s="75"/>
      <c r="C60" s="73"/>
      <c r="D60" s="73"/>
      <c r="E60" s="74"/>
      <c r="F60" s="75"/>
      <c r="G60" s="75"/>
      <c r="H60" s="75"/>
      <c r="I60" s="80"/>
    </row>
    <row r="61" spans="1:9" s="81" customFormat="1" x14ac:dyDescent="0.3">
      <c r="A61" s="82"/>
      <c r="B61" s="75"/>
      <c r="C61" s="73"/>
      <c r="D61" s="73"/>
      <c r="E61" s="74"/>
      <c r="F61" s="75"/>
      <c r="G61" s="75"/>
      <c r="H61" s="75"/>
      <c r="I61" s="80"/>
    </row>
    <row r="62" spans="1:9" s="81" customFormat="1" x14ac:dyDescent="0.3">
      <c r="A62" s="82"/>
      <c r="B62" s="75"/>
      <c r="C62" s="73"/>
      <c r="D62" s="73"/>
      <c r="E62" s="74"/>
      <c r="F62" s="75"/>
      <c r="G62" s="75"/>
      <c r="H62" s="75"/>
      <c r="I62" s="78"/>
    </row>
    <row r="63" spans="1:9" s="81" customFormat="1" x14ac:dyDescent="0.3">
      <c r="A63" s="82"/>
      <c r="B63" s="75"/>
      <c r="C63" s="73"/>
      <c r="D63" s="73"/>
      <c r="E63" s="74"/>
      <c r="F63" s="75"/>
      <c r="G63" s="75"/>
      <c r="H63" s="75"/>
      <c r="I63" s="80"/>
    </row>
    <row r="64" spans="1:9" s="81" customFormat="1" x14ac:dyDescent="0.3">
      <c r="A64" s="82"/>
      <c r="B64" s="75"/>
      <c r="C64" s="73"/>
      <c r="D64" s="73"/>
      <c r="E64" s="74"/>
      <c r="F64" s="75"/>
      <c r="G64" s="75"/>
      <c r="H64" s="75"/>
      <c r="I64" s="80"/>
    </row>
    <row r="65" spans="1:10" s="81" customFormat="1" x14ac:dyDescent="0.3">
      <c r="A65" s="82"/>
      <c r="B65" s="75"/>
      <c r="C65" s="73"/>
      <c r="D65" s="73"/>
      <c r="E65" s="74"/>
      <c r="F65" s="75"/>
      <c r="G65" s="75"/>
      <c r="H65" s="75"/>
      <c r="I65" s="80"/>
    </row>
    <row r="66" spans="1:10" s="81" customFormat="1" x14ac:dyDescent="0.3">
      <c r="A66" s="82"/>
      <c r="B66" s="75"/>
      <c r="C66" s="73"/>
      <c r="D66" s="73"/>
      <c r="E66" s="74"/>
      <c r="F66" s="75"/>
      <c r="G66" s="75"/>
      <c r="H66" s="75"/>
      <c r="I66" s="80"/>
    </row>
    <row r="67" spans="1:10" s="81" customFormat="1" x14ac:dyDescent="0.3">
      <c r="A67" s="82"/>
      <c r="B67" s="75"/>
      <c r="C67" s="73"/>
      <c r="D67" s="73"/>
      <c r="E67" s="74"/>
      <c r="F67" s="75"/>
      <c r="G67" s="75"/>
      <c r="H67" s="75"/>
      <c r="I67" s="80"/>
      <c r="J67" s="83" t="s">
        <v>29</v>
      </c>
    </row>
    <row r="68" spans="1:10" s="81" customFormat="1" x14ac:dyDescent="0.3">
      <c r="A68" s="82"/>
      <c r="B68" s="75"/>
      <c r="C68" s="73"/>
      <c r="D68" s="73"/>
      <c r="E68" s="74"/>
      <c r="F68" s="75"/>
      <c r="G68" s="75"/>
      <c r="H68" s="75"/>
      <c r="I68" s="80"/>
    </row>
    <row r="69" spans="1:10" s="81" customFormat="1" x14ac:dyDescent="0.3">
      <c r="A69" s="82"/>
      <c r="B69" s="75"/>
      <c r="C69" s="73"/>
      <c r="D69" s="73"/>
      <c r="E69" s="74"/>
      <c r="F69" s="75"/>
      <c r="G69" s="75"/>
      <c r="H69" s="75"/>
      <c r="I69" s="80"/>
    </row>
    <row r="70" spans="1:10" s="81" customFormat="1" x14ac:dyDescent="0.3">
      <c r="A70" s="82"/>
      <c r="B70" s="75"/>
      <c r="C70" s="73"/>
      <c r="D70" s="73"/>
      <c r="E70" s="74"/>
      <c r="F70" s="75"/>
      <c r="G70" s="75"/>
      <c r="H70" s="75"/>
      <c r="I70" s="80"/>
    </row>
    <row r="71" spans="1:10" s="81" customFormat="1" x14ac:dyDescent="0.3">
      <c r="A71" s="82"/>
      <c r="B71" s="75"/>
      <c r="C71" s="73"/>
      <c r="D71" s="73"/>
      <c r="E71" s="74"/>
      <c r="F71" s="75"/>
      <c r="G71" s="75"/>
      <c r="H71" s="75"/>
      <c r="I71" s="80"/>
    </row>
    <row r="72" spans="1:10" s="81" customFormat="1" x14ac:dyDescent="0.3">
      <c r="A72" s="82"/>
      <c r="B72" s="75"/>
      <c r="C72" s="73"/>
      <c r="D72" s="73"/>
      <c r="E72" s="74"/>
      <c r="F72" s="75"/>
      <c r="G72" s="75"/>
      <c r="H72" s="75"/>
      <c r="I72" s="80"/>
    </row>
    <row r="73" spans="1:10" s="81" customFormat="1" x14ac:dyDescent="0.3">
      <c r="A73" s="82"/>
      <c r="B73" s="75"/>
      <c r="C73" s="73"/>
      <c r="D73" s="73"/>
      <c r="E73" s="74"/>
      <c r="F73" s="75"/>
      <c r="G73" s="75"/>
      <c r="H73" s="75"/>
      <c r="I73" s="80"/>
    </row>
    <row r="74" spans="1:10" s="81" customFormat="1" x14ac:dyDescent="0.3">
      <c r="A74" s="82"/>
      <c r="B74" s="75"/>
      <c r="C74" s="73"/>
      <c r="D74" s="73"/>
      <c r="E74" s="74"/>
      <c r="F74" s="75"/>
      <c r="G74" s="75"/>
      <c r="H74" s="75"/>
      <c r="I74" s="80"/>
    </row>
    <row r="75" spans="1:10" s="81" customFormat="1" x14ac:dyDescent="0.3">
      <c r="A75" s="82"/>
      <c r="B75" s="75"/>
      <c r="C75" s="73"/>
      <c r="D75" s="73"/>
      <c r="E75" s="74"/>
      <c r="F75" s="75"/>
      <c r="G75" s="75"/>
      <c r="H75" s="75"/>
      <c r="I75" s="80"/>
      <c r="J75" s="83" t="s">
        <v>29</v>
      </c>
    </row>
    <row r="76" spans="1:10" s="81" customFormat="1" x14ac:dyDescent="0.3">
      <c r="A76" s="82"/>
      <c r="B76" s="75"/>
      <c r="C76" s="73"/>
      <c r="D76" s="73"/>
      <c r="E76" s="74"/>
      <c r="F76" s="75"/>
      <c r="G76" s="75"/>
      <c r="H76" s="75"/>
      <c r="I76" s="80"/>
    </row>
    <row r="77" spans="1:10" s="81" customFormat="1" x14ac:dyDescent="0.3">
      <c r="A77" s="82"/>
      <c r="B77" s="75"/>
      <c r="C77" s="73"/>
      <c r="D77" s="73"/>
      <c r="E77" s="74"/>
      <c r="F77" s="75"/>
      <c r="G77" s="75"/>
      <c r="H77" s="75"/>
      <c r="I77" s="80"/>
    </row>
    <row r="78" spans="1:10" s="81" customFormat="1" x14ac:dyDescent="0.3">
      <c r="A78" s="82"/>
      <c r="B78" s="75"/>
      <c r="C78" s="73"/>
      <c r="D78" s="73"/>
      <c r="E78" s="74"/>
      <c r="F78" s="75"/>
      <c r="G78" s="75"/>
      <c r="H78" s="75"/>
      <c r="I78" s="80"/>
    </row>
    <row r="79" spans="1:10" s="81" customFormat="1" x14ac:dyDescent="0.3">
      <c r="A79" s="82"/>
      <c r="B79" s="75"/>
      <c r="C79" s="73"/>
      <c r="D79" s="73"/>
      <c r="E79" s="74"/>
      <c r="F79" s="75"/>
      <c r="G79" s="75"/>
      <c r="H79" s="75"/>
      <c r="I79" s="80"/>
    </row>
    <row r="80" spans="1:10" s="81" customFormat="1" x14ac:dyDescent="0.3">
      <c r="A80" s="82"/>
      <c r="B80" s="75"/>
      <c r="C80" s="73"/>
      <c r="D80" s="73"/>
      <c r="E80" s="74"/>
      <c r="F80" s="75"/>
      <c r="G80" s="75"/>
      <c r="H80" s="75"/>
      <c r="I80" s="80"/>
    </row>
    <row r="81" spans="1:10" s="81" customFormat="1" x14ac:dyDescent="0.3">
      <c r="A81" s="82"/>
      <c r="B81" s="75"/>
      <c r="C81" s="73"/>
      <c r="D81" s="73"/>
      <c r="E81" s="74"/>
      <c r="F81" s="75"/>
      <c r="G81" s="75"/>
      <c r="H81" s="75"/>
      <c r="I81" s="80"/>
    </row>
    <row r="82" spans="1:10" s="81" customFormat="1" x14ac:dyDescent="0.3">
      <c r="A82" s="82"/>
      <c r="B82" s="75"/>
      <c r="C82" s="73"/>
      <c r="D82" s="73"/>
      <c r="E82" s="74"/>
      <c r="F82" s="75"/>
      <c r="G82" s="75"/>
      <c r="H82" s="75"/>
      <c r="I82" s="80"/>
    </row>
    <row r="83" spans="1:10" s="81" customFormat="1" x14ac:dyDescent="0.3">
      <c r="A83" s="82"/>
      <c r="B83" s="75"/>
      <c r="C83" s="73"/>
      <c r="D83" s="73"/>
      <c r="E83" s="74"/>
      <c r="F83" s="75"/>
      <c r="G83" s="75"/>
      <c r="H83" s="75"/>
      <c r="I83" s="80"/>
      <c r="J83" s="83" t="s">
        <v>29</v>
      </c>
    </row>
    <row r="84" spans="1:10" s="81" customFormat="1" x14ac:dyDescent="0.3">
      <c r="A84" s="82"/>
      <c r="B84" s="75"/>
      <c r="C84" s="73"/>
      <c r="D84" s="73"/>
      <c r="E84" s="74"/>
      <c r="F84" s="75"/>
      <c r="G84" s="75"/>
      <c r="H84" s="75"/>
      <c r="I84" s="80"/>
    </row>
    <row r="85" spans="1:10" s="81" customFormat="1" x14ac:dyDescent="0.3">
      <c r="A85" s="82"/>
      <c r="B85" s="75"/>
      <c r="C85" s="73"/>
      <c r="D85" s="73"/>
      <c r="E85" s="74"/>
      <c r="F85" s="75"/>
      <c r="G85" s="75"/>
      <c r="H85" s="75"/>
      <c r="I85" s="80"/>
    </row>
    <row r="86" spans="1:10" s="81" customFormat="1" x14ac:dyDescent="0.3">
      <c r="A86" s="82"/>
      <c r="B86" s="75"/>
      <c r="C86" s="73"/>
      <c r="D86" s="73"/>
      <c r="E86" s="74"/>
      <c r="F86" s="75"/>
      <c r="G86" s="75"/>
      <c r="H86" s="75"/>
      <c r="I86" s="80"/>
    </row>
    <row r="87" spans="1:10" s="81" customFormat="1" x14ac:dyDescent="0.3">
      <c r="A87" s="82"/>
      <c r="B87" s="75"/>
      <c r="C87" s="73"/>
      <c r="D87" s="73"/>
      <c r="E87" s="74"/>
      <c r="F87" s="75"/>
      <c r="G87" s="75"/>
      <c r="H87" s="75"/>
      <c r="I87" s="80"/>
    </row>
    <row r="88" spans="1:10" s="81" customFormat="1" x14ac:dyDescent="0.3">
      <c r="A88" s="82"/>
      <c r="B88" s="75"/>
      <c r="C88" s="73"/>
      <c r="D88" s="73"/>
      <c r="E88" s="74"/>
      <c r="F88" s="75"/>
      <c r="G88" s="75"/>
      <c r="H88" s="75"/>
      <c r="I88" s="80"/>
    </row>
    <row r="89" spans="1:10" s="81" customFormat="1" x14ac:dyDescent="0.3">
      <c r="A89" s="82"/>
      <c r="B89" s="75"/>
      <c r="C89" s="73"/>
      <c r="D89" s="73"/>
      <c r="E89" s="74"/>
      <c r="F89" s="75"/>
      <c r="G89" s="75"/>
      <c r="H89" s="75"/>
      <c r="I89" s="80"/>
    </row>
    <row r="90" spans="1:10" s="81" customFormat="1" x14ac:dyDescent="0.3">
      <c r="A90" s="82"/>
      <c r="B90" s="75"/>
      <c r="C90" s="73"/>
      <c r="D90" s="73"/>
      <c r="E90" s="74"/>
      <c r="F90" s="75"/>
      <c r="G90" s="75"/>
      <c r="H90" s="75"/>
      <c r="I90" s="80"/>
    </row>
    <row r="91" spans="1:10" s="81" customFormat="1" x14ac:dyDescent="0.3">
      <c r="A91" s="82"/>
      <c r="B91" s="75"/>
      <c r="C91" s="73"/>
      <c r="D91" s="73"/>
      <c r="E91" s="74"/>
      <c r="F91" s="75"/>
      <c r="G91" s="75"/>
      <c r="H91" s="75"/>
      <c r="I91" s="80"/>
      <c r="J91" s="83" t="s">
        <v>29</v>
      </c>
    </row>
    <row r="92" spans="1:10" s="81" customFormat="1" x14ac:dyDescent="0.3">
      <c r="A92" s="82"/>
      <c r="B92" s="75"/>
      <c r="C92" s="73"/>
      <c r="D92" s="73"/>
      <c r="E92" s="74"/>
      <c r="F92" s="75"/>
      <c r="G92" s="75"/>
      <c r="H92" s="75"/>
      <c r="I92" s="80"/>
    </row>
    <row r="93" spans="1:10" s="81" customFormat="1" x14ac:dyDescent="0.3">
      <c r="A93" s="82"/>
      <c r="B93" s="75"/>
      <c r="C93" s="73"/>
      <c r="D93" s="73"/>
      <c r="E93" s="74"/>
      <c r="F93" s="75"/>
      <c r="G93" s="75"/>
      <c r="H93" s="75"/>
      <c r="I93" s="80"/>
    </row>
    <row r="94" spans="1:10" s="81" customFormat="1" x14ac:dyDescent="0.3">
      <c r="A94" s="82"/>
      <c r="B94" s="75"/>
      <c r="C94" s="73"/>
      <c r="D94" s="73"/>
      <c r="E94" s="74"/>
      <c r="F94" s="75"/>
      <c r="G94" s="75"/>
      <c r="H94" s="75"/>
      <c r="I94" s="80"/>
    </row>
    <row r="95" spans="1:10" s="81" customFormat="1" x14ac:dyDescent="0.3">
      <c r="A95" s="82"/>
      <c r="B95" s="75"/>
      <c r="C95" s="73"/>
      <c r="D95" s="73"/>
      <c r="E95" s="74"/>
      <c r="F95" s="75"/>
      <c r="G95" s="75"/>
      <c r="H95" s="75"/>
      <c r="I95" s="80"/>
    </row>
    <row r="96" spans="1:10" s="81" customFormat="1" x14ac:dyDescent="0.3">
      <c r="A96" s="82"/>
      <c r="B96" s="75"/>
      <c r="C96" s="73"/>
      <c r="D96" s="73"/>
      <c r="E96" s="74"/>
      <c r="F96" s="75"/>
      <c r="G96" s="75"/>
      <c r="H96" s="75"/>
      <c r="I96" s="80"/>
    </row>
    <row r="97" spans="1:10" s="81" customFormat="1" x14ac:dyDescent="0.3">
      <c r="A97" s="82"/>
      <c r="B97" s="75"/>
      <c r="C97" s="73"/>
      <c r="D97" s="73"/>
      <c r="E97" s="74"/>
      <c r="F97" s="75"/>
      <c r="G97" s="75"/>
      <c r="H97" s="75"/>
      <c r="I97" s="80"/>
    </row>
    <row r="98" spans="1:10" s="81" customFormat="1" x14ac:dyDescent="0.3">
      <c r="A98" s="82"/>
      <c r="B98" s="75"/>
      <c r="C98" s="73"/>
      <c r="D98" s="73"/>
      <c r="E98" s="74"/>
      <c r="F98" s="75"/>
      <c r="G98" s="75"/>
      <c r="H98" s="75"/>
      <c r="I98" s="80"/>
    </row>
    <row r="99" spans="1:10" s="81" customFormat="1" x14ac:dyDescent="0.3">
      <c r="A99" s="82"/>
      <c r="B99" s="75"/>
      <c r="C99" s="73"/>
      <c r="D99" s="73"/>
      <c r="E99" s="74"/>
      <c r="F99" s="75"/>
      <c r="G99" s="75"/>
      <c r="H99" s="75"/>
      <c r="I99" s="80"/>
      <c r="J99" s="83" t="s">
        <v>29</v>
      </c>
    </row>
    <row r="100" spans="1:10" s="81" customFormat="1" x14ac:dyDescent="0.3">
      <c r="A100" s="82"/>
      <c r="B100" s="75"/>
      <c r="C100" s="73"/>
      <c r="D100" s="73"/>
      <c r="E100" s="74"/>
      <c r="F100" s="75"/>
      <c r="G100" s="75"/>
      <c r="H100" s="75"/>
      <c r="I100" s="80"/>
    </row>
    <row r="101" spans="1:10" s="81" customFormat="1" x14ac:dyDescent="0.3">
      <c r="A101" s="82"/>
      <c r="B101" s="75"/>
      <c r="C101" s="73"/>
      <c r="D101" s="73"/>
      <c r="E101" s="74"/>
      <c r="F101" s="75"/>
      <c r="G101" s="75"/>
      <c r="H101" s="75"/>
      <c r="I101" s="80"/>
      <c r="J101" s="81" t="s">
        <v>29</v>
      </c>
    </row>
    <row r="102" spans="1:10" s="81" customFormat="1" x14ac:dyDescent="0.3">
      <c r="A102" s="82"/>
      <c r="B102" s="75"/>
      <c r="C102" s="73"/>
      <c r="D102" s="73"/>
      <c r="E102" s="74"/>
      <c r="F102" s="75"/>
      <c r="G102" s="75"/>
      <c r="H102" s="75"/>
      <c r="I102" s="80"/>
    </row>
    <row r="103" spans="1:10" s="81" customFormat="1" x14ac:dyDescent="0.3">
      <c r="A103" s="82"/>
      <c r="B103" s="75"/>
      <c r="C103" s="73"/>
      <c r="D103" s="73"/>
      <c r="E103" s="74"/>
      <c r="F103" s="75"/>
      <c r="G103" s="75"/>
      <c r="H103" s="75"/>
      <c r="I103" s="80"/>
    </row>
    <row r="104" spans="1:10" s="81" customFormat="1" x14ac:dyDescent="0.3">
      <c r="A104" s="82"/>
      <c r="B104" s="75"/>
      <c r="C104" s="73"/>
      <c r="D104" s="73"/>
      <c r="E104" s="74"/>
      <c r="F104" s="75"/>
      <c r="G104" s="75"/>
      <c r="H104" s="75"/>
      <c r="I104" s="80"/>
    </row>
    <row r="105" spans="1:10" s="81" customFormat="1" x14ac:dyDescent="0.3">
      <c r="A105" s="82"/>
      <c r="B105" s="75"/>
      <c r="C105" s="73"/>
      <c r="D105" s="73"/>
      <c r="E105" s="74"/>
      <c r="F105" s="75"/>
      <c r="G105" s="75"/>
      <c r="H105" s="75"/>
      <c r="I105" s="80"/>
    </row>
    <row r="106" spans="1:10" s="81" customFormat="1" x14ac:dyDescent="0.3">
      <c r="A106" s="82"/>
      <c r="B106" s="75"/>
      <c r="C106" s="73"/>
      <c r="D106" s="73"/>
      <c r="E106" s="74"/>
      <c r="F106" s="75"/>
      <c r="G106" s="75"/>
      <c r="H106" s="75"/>
      <c r="I106" s="80"/>
    </row>
    <row r="107" spans="1:10" s="81" customFormat="1" x14ac:dyDescent="0.3">
      <c r="A107" s="82"/>
      <c r="B107" s="75"/>
      <c r="C107" s="73"/>
      <c r="D107" s="73"/>
      <c r="E107" s="74"/>
      <c r="F107" s="75"/>
      <c r="G107" s="75"/>
      <c r="H107" s="75"/>
      <c r="I107" s="80"/>
    </row>
    <row r="108" spans="1:10" s="81" customFormat="1" x14ac:dyDescent="0.3">
      <c r="A108" s="82"/>
      <c r="B108" s="75"/>
      <c r="C108" s="73"/>
      <c r="D108" s="73"/>
      <c r="E108" s="74"/>
      <c r="F108" s="75"/>
      <c r="G108" s="75"/>
      <c r="H108" s="75"/>
      <c r="I108" s="80"/>
    </row>
    <row r="109" spans="1:10" s="81" customFormat="1" x14ac:dyDescent="0.3">
      <c r="A109" s="82"/>
      <c r="B109" s="75"/>
      <c r="C109" s="73"/>
      <c r="D109" s="73"/>
      <c r="E109" s="74"/>
      <c r="F109" s="75"/>
      <c r="G109" s="75"/>
      <c r="H109" s="75"/>
      <c r="I109" s="80"/>
    </row>
    <row r="110" spans="1:10" s="81" customFormat="1" x14ac:dyDescent="0.3">
      <c r="A110" s="82"/>
      <c r="B110" s="75"/>
      <c r="C110" s="73"/>
      <c r="D110" s="73"/>
      <c r="E110" s="74"/>
      <c r="F110" s="75"/>
      <c r="G110" s="75"/>
      <c r="H110" s="75"/>
      <c r="I110" s="80"/>
    </row>
    <row r="111" spans="1:10" s="81" customFormat="1" x14ac:dyDescent="0.3">
      <c r="A111" s="82"/>
      <c r="B111" s="75"/>
      <c r="C111" s="73"/>
      <c r="D111" s="73"/>
      <c r="E111" s="74"/>
      <c r="F111" s="75"/>
      <c r="G111" s="75"/>
      <c r="H111" s="75"/>
      <c r="I111" s="80"/>
    </row>
    <row r="112" spans="1:10" s="81" customFormat="1" x14ac:dyDescent="0.3">
      <c r="A112" s="82"/>
      <c r="B112" s="75"/>
      <c r="C112" s="73"/>
      <c r="D112" s="73"/>
      <c r="E112" s="74"/>
      <c r="F112" s="75"/>
      <c r="G112" s="75"/>
      <c r="H112" s="75"/>
      <c r="I112" s="80"/>
    </row>
    <row r="113" spans="1:10" s="81" customFormat="1" x14ac:dyDescent="0.3">
      <c r="A113" s="82"/>
      <c r="B113" s="75"/>
      <c r="C113" s="73"/>
      <c r="D113" s="73"/>
      <c r="E113" s="74"/>
      <c r="F113" s="75"/>
      <c r="G113" s="75"/>
      <c r="H113" s="75"/>
      <c r="I113" s="80"/>
    </row>
    <row r="114" spans="1:10" s="81" customFormat="1" x14ac:dyDescent="0.3">
      <c r="A114" s="82"/>
      <c r="B114" s="75"/>
      <c r="C114" s="73"/>
      <c r="D114" s="73"/>
      <c r="E114" s="74"/>
      <c r="F114" s="75"/>
      <c r="G114" s="75"/>
      <c r="H114" s="75"/>
      <c r="I114" s="80"/>
      <c r="J114" s="81" t="s">
        <v>29</v>
      </c>
    </row>
    <row r="115" spans="1:10" s="81" customFormat="1" x14ac:dyDescent="0.3">
      <c r="A115" s="82"/>
      <c r="B115" s="75"/>
      <c r="C115" s="73"/>
      <c r="D115" s="73"/>
      <c r="E115" s="74"/>
      <c r="F115" s="75"/>
      <c r="G115" s="75"/>
      <c r="H115" s="75"/>
      <c r="I115" s="80"/>
    </row>
    <row r="116" spans="1:10" s="81" customFormat="1" x14ac:dyDescent="0.3">
      <c r="A116" s="82"/>
      <c r="B116" s="75"/>
      <c r="C116" s="73"/>
      <c r="D116" s="73"/>
      <c r="E116" s="74"/>
      <c r="F116" s="75"/>
      <c r="G116" s="75"/>
      <c r="H116" s="75"/>
      <c r="I116" s="80"/>
    </row>
    <row r="117" spans="1:10" s="81" customFormat="1" x14ac:dyDescent="0.3">
      <c r="A117" s="82"/>
      <c r="B117" s="75"/>
      <c r="C117" s="73"/>
      <c r="D117" s="73"/>
      <c r="E117" s="74"/>
      <c r="F117" s="75"/>
      <c r="G117" s="75"/>
      <c r="H117" s="75"/>
      <c r="I117" s="80"/>
      <c r="J117" s="81" t="s">
        <v>29</v>
      </c>
    </row>
    <row r="118" spans="1:10" s="81" customFormat="1" x14ac:dyDescent="0.3">
      <c r="A118" s="82"/>
      <c r="B118" s="75"/>
      <c r="C118" s="73"/>
      <c r="D118" s="73"/>
      <c r="E118" s="74"/>
      <c r="F118" s="75"/>
      <c r="G118" s="75"/>
      <c r="H118" s="75"/>
      <c r="I118" s="80"/>
      <c r="J118" s="81" t="s">
        <v>29</v>
      </c>
    </row>
    <row r="119" spans="1:10" s="81" customFormat="1" x14ac:dyDescent="0.3">
      <c r="A119" s="82"/>
      <c r="B119" s="75"/>
      <c r="C119" s="73"/>
      <c r="D119" s="73"/>
      <c r="E119" s="74"/>
      <c r="F119" s="75"/>
      <c r="G119" s="75"/>
      <c r="H119" s="75"/>
      <c r="I119" s="80"/>
    </row>
    <row r="120" spans="1:10" s="81" customFormat="1" x14ac:dyDescent="0.3">
      <c r="A120" s="82"/>
      <c r="B120" s="75"/>
      <c r="C120" s="73"/>
      <c r="D120" s="73"/>
      <c r="E120" s="74"/>
      <c r="F120" s="75"/>
      <c r="G120" s="75"/>
      <c r="H120" s="75"/>
      <c r="I120" s="80"/>
    </row>
    <row r="121" spans="1:10" s="81" customFormat="1" x14ac:dyDescent="0.3">
      <c r="A121" s="82"/>
      <c r="B121" s="75"/>
      <c r="C121" s="73"/>
      <c r="D121" s="73"/>
      <c r="E121" s="74"/>
      <c r="F121" s="75"/>
      <c r="G121" s="75"/>
      <c r="H121" s="75"/>
      <c r="I121" s="80"/>
      <c r="J121" s="81" t="s">
        <v>29</v>
      </c>
    </row>
    <row r="122" spans="1:10" s="81" customFormat="1" x14ac:dyDescent="0.3">
      <c r="A122" s="82"/>
      <c r="B122" s="75"/>
      <c r="C122" s="73"/>
      <c r="D122" s="73"/>
      <c r="E122" s="74"/>
      <c r="F122" s="75"/>
      <c r="G122" s="75"/>
      <c r="H122" s="75"/>
      <c r="I122" s="80"/>
      <c r="J122" s="81" t="s">
        <v>29</v>
      </c>
    </row>
    <row r="123" spans="1:10" s="81" customFormat="1" x14ac:dyDescent="0.3">
      <c r="A123" s="82"/>
      <c r="B123" s="75"/>
      <c r="C123" s="73"/>
      <c r="D123" s="73"/>
      <c r="E123" s="74"/>
      <c r="F123" s="75"/>
      <c r="G123" s="75"/>
      <c r="H123" s="75"/>
      <c r="I123" s="80"/>
      <c r="J123" s="81" t="s">
        <v>29</v>
      </c>
    </row>
    <row r="124" spans="1:10" s="81" customFormat="1" x14ac:dyDescent="0.3">
      <c r="A124" s="82"/>
      <c r="B124" s="75"/>
      <c r="C124" s="73"/>
      <c r="D124" s="73"/>
      <c r="E124" s="74"/>
      <c r="F124" s="75"/>
      <c r="G124" s="75"/>
      <c r="H124" s="75"/>
      <c r="I124" s="80"/>
    </row>
    <row r="125" spans="1:10" s="81" customFormat="1" x14ac:dyDescent="0.3">
      <c r="A125" s="82"/>
      <c r="B125" s="75"/>
      <c r="C125" s="73"/>
      <c r="D125" s="73"/>
      <c r="E125" s="74"/>
      <c r="F125" s="75"/>
      <c r="G125" s="75"/>
      <c r="H125" s="75"/>
      <c r="I125" s="80"/>
    </row>
    <row r="126" spans="1:10" s="81" customFormat="1" x14ac:dyDescent="0.3">
      <c r="A126" s="82"/>
      <c r="B126" s="75"/>
      <c r="C126" s="73"/>
      <c r="D126" s="73"/>
      <c r="E126" s="74"/>
      <c r="F126" s="75"/>
      <c r="G126" s="75"/>
      <c r="H126" s="75"/>
      <c r="I126" s="80"/>
    </row>
    <row r="127" spans="1:10" s="81" customFormat="1" x14ac:dyDescent="0.3">
      <c r="A127" s="82"/>
      <c r="B127" s="75"/>
      <c r="C127" s="73"/>
      <c r="D127" s="73"/>
      <c r="E127" s="74"/>
      <c r="F127" s="75"/>
      <c r="G127" s="75"/>
      <c r="H127" s="75"/>
      <c r="I127" s="80"/>
    </row>
    <row r="128" spans="1:10" s="81" customFormat="1" x14ac:dyDescent="0.3">
      <c r="A128" s="82"/>
      <c r="B128" s="75"/>
      <c r="C128" s="73"/>
      <c r="D128" s="73"/>
      <c r="E128" s="74"/>
      <c r="F128" s="75"/>
      <c r="G128" s="75"/>
      <c r="H128" s="75"/>
      <c r="I128" s="80"/>
    </row>
    <row r="129" spans="1:10" s="81" customFormat="1" x14ac:dyDescent="0.3">
      <c r="A129" s="82"/>
      <c r="B129" s="75"/>
      <c r="C129" s="73"/>
      <c r="D129" s="73"/>
      <c r="E129" s="74"/>
      <c r="F129" s="75"/>
      <c r="G129" s="75"/>
      <c r="H129" s="75"/>
      <c r="I129" s="80"/>
    </row>
    <row r="130" spans="1:10" s="81" customFormat="1" x14ac:dyDescent="0.3">
      <c r="A130" s="82"/>
      <c r="B130" s="75"/>
      <c r="C130" s="73"/>
      <c r="D130" s="73"/>
      <c r="E130" s="74"/>
      <c r="F130" s="75"/>
      <c r="G130" s="75"/>
      <c r="H130" s="75"/>
      <c r="I130" s="80"/>
    </row>
    <row r="131" spans="1:10" s="81" customFormat="1" x14ac:dyDescent="0.3">
      <c r="A131" s="82"/>
      <c r="B131" s="75"/>
      <c r="C131" s="73"/>
      <c r="D131" s="73"/>
      <c r="E131" s="74"/>
      <c r="F131" s="75"/>
      <c r="G131" s="75"/>
      <c r="H131" s="75"/>
      <c r="I131" s="80"/>
    </row>
    <row r="132" spans="1:10" s="81" customFormat="1" x14ac:dyDescent="0.3">
      <c r="A132" s="82"/>
      <c r="B132" s="75"/>
      <c r="C132" s="73"/>
      <c r="D132" s="73"/>
      <c r="E132" s="74"/>
      <c r="F132" s="75"/>
      <c r="G132" s="75"/>
      <c r="H132" s="75"/>
      <c r="I132" s="80"/>
    </row>
    <row r="133" spans="1:10" s="81" customFormat="1" x14ac:dyDescent="0.3">
      <c r="A133" s="82"/>
      <c r="B133" s="75"/>
      <c r="C133" s="73"/>
      <c r="D133" s="73"/>
      <c r="E133" s="74"/>
      <c r="F133" s="75"/>
      <c r="G133" s="75"/>
      <c r="H133" s="75"/>
      <c r="I133" s="80"/>
    </row>
    <row r="134" spans="1:10" s="81" customFormat="1" x14ac:dyDescent="0.3">
      <c r="A134" s="82"/>
      <c r="B134" s="75"/>
      <c r="C134" s="73"/>
      <c r="D134" s="73"/>
      <c r="E134" s="74"/>
      <c r="F134" s="75"/>
      <c r="G134" s="75"/>
      <c r="H134" s="75"/>
      <c r="I134" s="80"/>
      <c r="J134" s="81" t="s">
        <v>29</v>
      </c>
    </row>
    <row r="135" spans="1:10" s="81" customFormat="1" x14ac:dyDescent="0.3">
      <c r="A135" s="82"/>
      <c r="B135" s="75"/>
      <c r="C135" s="73"/>
      <c r="D135" s="73"/>
      <c r="E135" s="74"/>
      <c r="F135" s="75"/>
      <c r="G135" s="75"/>
      <c r="H135" s="75"/>
      <c r="I135" s="80"/>
    </row>
    <row r="136" spans="1:10" s="81" customFormat="1" x14ac:dyDescent="0.3">
      <c r="A136" s="82"/>
      <c r="B136" s="75"/>
      <c r="C136" s="73"/>
      <c r="D136" s="73"/>
      <c r="E136" s="74"/>
      <c r="F136" s="75"/>
      <c r="G136" s="75"/>
      <c r="H136" s="75"/>
      <c r="I136" s="80"/>
    </row>
    <row r="137" spans="1:10" s="81" customFormat="1" x14ac:dyDescent="0.3">
      <c r="A137" s="82"/>
      <c r="B137" s="75"/>
      <c r="C137" s="73"/>
      <c r="D137" s="73"/>
      <c r="E137" s="74"/>
      <c r="F137" s="75"/>
      <c r="G137" s="75"/>
      <c r="H137" s="75"/>
      <c r="I137" s="78"/>
    </row>
    <row r="138" spans="1:10" s="81" customFormat="1" x14ac:dyDescent="0.3">
      <c r="A138" s="82"/>
      <c r="B138" s="75"/>
      <c r="C138" s="73"/>
      <c r="D138" s="73"/>
      <c r="E138" s="74"/>
      <c r="F138" s="75"/>
      <c r="G138" s="75"/>
      <c r="H138" s="75"/>
      <c r="I138" s="80"/>
    </row>
    <row r="139" spans="1:10" s="81" customFormat="1" x14ac:dyDescent="0.3">
      <c r="A139" s="82"/>
      <c r="B139" s="75"/>
      <c r="C139" s="73"/>
      <c r="D139" s="73"/>
      <c r="E139" s="74"/>
      <c r="F139" s="75"/>
      <c r="G139" s="75"/>
      <c r="H139" s="75"/>
      <c r="I139" s="80"/>
    </row>
    <row r="140" spans="1:10" s="81" customFormat="1" x14ac:dyDescent="0.3">
      <c r="A140" s="82"/>
      <c r="B140" s="75"/>
      <c r="C140" s="73"/>
      <c r="D140" s="73"/>
      <c r="E140" s="74"/>
      <c r="F140" s="75"/>
      <c r="G140" s="75"/>
      <c r="H140" s="75"/>
      <c r="I140" s="80"/>
    </row>
    <row r="141" spans="1:10" s="81" customFormat="1" x14ac:dyDescent="0.3">
      <c r="A141" s="82"/>
      <c r="B141" s="75"/>
      <c r="C141" s="73"/>
      <c r="D141" s="73"/>
      <c r="E141" s="74"/>
      <c r="F141" s="75"/>
      <c r="G141" s="75"/>
      <c r="H141" s="75"/>
      <c r="I141" s="80"/>
    </row>
    <row r="142" spans="1:10" s="81" customFormat="1" x14ac:dyDescent="0.3">
      <c r="A142" s="82"/>
      <c r="B142" s="75"/>
      <c r="C142" s="73"/>
      <c r="D142" s="73"/>
      <c r="E142" s="74"/>
      <c r="F142" s="75"/>
      <c r="G142" s="75"/>
      <c r="H142" s="75"/>
      <c r="I142" s="80"/>
    </row>
    <row r="143" spans="1:10" s="81" customFormat="1" x14ac:dyDescent="0.3">
      <c r="A143" s="82"/>
      <c r="B143" s="75"/>
      <c r="C143" s="73"/>
      <c r="D143" s="73"/>
      <c r="E143" s="74"/>
      <c r="F143" s="75"/>
      <c r="G143" s="75"/>
      <c r="H143" s="75"/>
      <c r="I143" s="80"/>
    </row>
    <row r="144" spans="1:10" s="81" customFormat="1" x14ac:dyDescent="0.3">
      <c r="A144" s="82"/>
      <c r="B144" s="75"/>
      <c r="C144" s="73"/>
      <c r="D144" s="73"/>
      <c r="E144" s="74"/>
      <c r="F144" s="75"/>
      <c r="G144" s="75"/>
      <c r="H144" s="75"/>
      <c r="I144" s="80"/>
    </row>
    <row r="145" spans="1:9" s="81" customFormat="1" x14ac:dyDescent="0.3">
      <c r="A145" s="82"/>
      <c r="B145" s="75"/>
      <c r="C145" s="73"/>
      <c r="D145" s="73"/>
      <c r="E145" s="74"/>
      <c r="F145" s="75"/>
      <c r="G145" s="75"/>
      <c r="H145" s="75"/>
      <c r="I145" s="80"/>
    </row>
    <row r="146" spans="1:9" s="81" customFormat="1" x14ac:dyDescent="0.3">
      <c r="A146" s="82"/>
      <c r="B146" s="75"/>
      <c r="C146" s="73"/>
      <c r="D146" s="73"/>
      <c r="E146" s="74"/>
      <c r="F146" s="75"/>
      <c r="G146" s="75"/>
      <c r="H146" s="75"/>
      <c r="I146" s="80"/>
    </row>
    <row r="147" spans="1:9" s="81" customFormat="1" x14ac:dyDescent="0.3">
      <c r="A147" s="82"/>
      <c r="B147" s="75"/>
      <c r="C147" s="73"/>
      <c r="D147" s="73"/>
      <c r="E147" s="74"/>
      <c r="F147" s="75"/>
      <c r="G147" s="75"/>
      <c r="H147" s="75"/>
      <c r="I147" s="80"/>
    </row>
    <row r="148" spans="1:9" s="81" customFormat="1" x14ac:dyDescent="0.3">
      <c r="A148" s="82"/>
      <c r="B148" s="75"/>
      <c r="C148" s="73"/>
      <c r="D148" s="73"/>
      <c r="E148" s="74"/>
      <c r="F148" s="75"/>
      <c r="G148" s="75"/>
      <c r="H148" s="75"/>
      <c r="I148" s="80"/>
    </row>
    <row r="149" spans="1:9" s="81" customFormat="1" x14ac:dyDescent="0.3">
      <c r="A149" s="82"/>
      <c r="B149" s="75"/>
      <c r="C149" s="73"/>
      <c r="D149" s="73"/>
      <c r="E149" s="74"/>
      <c r="F149" s="75"/>
      <c r="G149" s="75"/>
      <c r="H149" s="75"/>
      <c r="I149" s="80"/>
    </row>
    <row r="150" spans="1:9" s="81" customFormat="1" x14ac:dyDescent="0.3">
      <c r="A150" s="82"/>
      <c r="B150" s="75"/>
      <c r="C150" s="73"/>
      <c r="D150" s="73"/>
      <c r="E150" s="74"/>
      <c r="F150" s="75"/>
      <c r="G150" s="75"/>
      <c r="H150" s="75"/>
      <c r="I150" s="80"/>
    </row>
    <row r="151" spans="1:9" s="81" customFormat="1" x14ac:dyDescent="0.3">
      <c r="A151" s="82"/>
      <c r="B151" s="75"/>
      <c r="C151" s="73"/>
      <c r="D151" s="73"/>
      <c r="E151" s="74"/>
      <c r="F151" s="75"/>
      <c r="G151" s="75"/>
      <c r="H151" s="75"/>
      <c r="I151" s="80"/>
    </row>
    <row r="152" spans="1:9" s="81" customFormat="1" x14ac:dyDescent="0.3">
      <c r="A152" s="82"/>
      <c r="B152" s="75"/>
      <c r="C152" s="73"/>
      <c r="D152" s="73"/>
      <c r="E152" s="74"/>
      <c r="F152" s="75"/>
      <c r="G152" s="75"/>
      <c r="H152" s="75"/>
      <c r="I152" s="80"/>
    </row>
    <row r="153" spans="1:9" s="81" customFormat="1" x14ac:dyDescent="0.3">
      <c r="A153" s="82"/>
      <c r="B153" s="75"/>
      <c r="C153" s="73"/>
      <c r="D153" s="73"/>
      <c r="E153" s="74"/>
      <c r="F153" s="75"/>
      <c r="G153" s="75"/>
      <c r="H153" s="75"/>
      <c r="I153" s="80"/>
    </row>
    <row r="154" spans="1:9" s="81" customFormat="1" x14ac:dyDescent="0.3">
      <c r="A154" s="82"/>
      <c r="B154" s="75"/>
      <c r="C154" s="73"/>
      <c r="D154" s="73"/>
      <c r="E154" s="74"/>
      <c r="F154" s="75"/>
      <c r="G154" s="75"/>
      <c r="H154" s="75"/>
      <c r="I154" s="80"/>
    </row>
    <row r="155" spans="1:9" s="81" customFormat="1" x14ac:dyDescent="0.3">
      <c r="A155" s="82"/>
      <c r="B155" s="75"/>
      <c r="C155" s="73"/>
      <c r="D155" s="73"/>
      <c r="E155" s="74"/>
      <c r="F155" s="75"/>
      <c r="G155" s="75"/>
      <c r="H155" s="75"/>
      <c r="I155" s="80"/>
    </row>
    <row r="156" spans="1:9" s="81" customFormat="1" x14ac:dyDescent="0.3">
      <c r="A156" s="82"/>
      <c r="B156" s="75"/>
      <c r="C156" s="73"/>
      <c r="D156" s="73"/>
      <c r="E156" s="74"/>
      <c r="F156" s="75"/>
      <c r="G156" s="75"/>
      <c r="H156" s="75"/>
      <c r="I156" s="80"/>
    </row>
    <row r="157" spans="1:9" s="81" customFormat="1" x14ac:dyDescent="0.3">
      <c r="A157" s="82"/>
      <c r="B157" s="75"/>
      <c r="C157" s="73"/>
      <c r="D157" s="73"/>
      <c r="E157" s="74"/>
      <c r="F157" s="75"/>
      <c r="G157" s="75"/>
      <c r="H157" s="75"/>
      <c r="I157" s="80"/>
    </row>
    <row r="158" spans="1:9" s="81" customFormat="1" x14ac:dyDescent="0.3">
      <c r="A158" s="82"/>
      <c r="B158" s="75"/>
      <c r="C158" s="73"/>
      <c r="D158" s="73"/>
      <c r="E158" s="74"/>
      <c r="F158" s="75"/>
      <c r="G158" s="75"/>
      <c r="H158" s="75"/>
      <c r="I158" s="80"/>
    </row>
    <row r="159" spans="1:9" s="81" customFormat="1" x14ac:dyDescent="0.3">
      <c r="A159" s="82"/>
      <c r="B159" s="75"/>
      <c r="C159" s="73"/>
      <c r="D159" s="73"/>
      <c r="E159" s="74"/>
      <c r="F159" s="75"/>
      <c r="G159" s="75"/>
      <c r="H159" s="75"/>
      <c r="I159" s="80"/>
    </row>
    <row r="160" spans="1:9" s="81" customFormat="1" x14ac:dyDescent="0.3">
      <c r="A160" s="82"/>
      <c r="B160" s="75"/>
      <c r="C160" s="73"/>
      <c r="D160" s="73"/>
      <c r="E160" s="74"/>
      <c r="F160" s="75"/>
      <c r="G160" s="75"/>
      <c r="H160" s="75"/>
      <c r="I160" s="80"/>
    </row>
    <row r="161" spans="1:9" s="81" customFormat="1" x14ac:dyDescent="0.3">
      <c r="A161" s="82"/>
      <c r="B161" s="75"/>
      <c r="C161" s="73"/>
      <c r="D161" s="73"/>
      <c r="E161" s="74"/>
      <c r="F161" s="75"/>
      <c r="G161" s="75"/>
      <c r="H161" s="75"/>
      <c r="I161" s="80"/>
    </row>
    <row r="162" spans="1:9" s="81" customFormat="1" x14ac:dyDescent="0.3">
      <c r="A162" s="82"/>
      <c r="B162" s="75"/>
      <c r="C162" s="73"/>
      <c r="D162" s="73"/>
      <c r="E162" s="74"/>
      <c r="F162" s="75"/>
      <c r="G162" s="75"/>
      <c r="H162" s="75"/>
      <c r="I162" s="80"/>
    </row>
    <row r="163" spans="1:9" s="81" customFormat="1" x14ac:dyDescent="0.3">
      <c r="A163" s="82"/>
      <c r="B163" s="75"/>
      <c r="C163" s="73"/>
      <c r="D163" s="73"/>
      <c r="E163" s="74"/>
      <c r="F163" s="75"/>
      <c r="G163" s="75"/>
      <c r="H163" s="75"/>
      <c r="I163" s="80"/>
    </row>
    <row r="164" spans="1:9" s="81" customFormat="1" x14ac:dyDescent="0.3">
      <c r="A164" s="82"/>
      <c r="B164" s="75"/>
      <c r="C164" s="73"/>
      <c r="D164" s="73"/>
      <c r="E164" s="74"/>
      <c r="F164" s="75"/>
      <c r="G164" s="75"/>
      <c r="H164" s="75"/>
      <c r="I164" s="80"/>
    </row>
    <row r="165" spans="1:9" s="81" customFormat="1" x14ac:dyDescent="0.3">
      <c r="A165" s="82"/>
      <c r="B165" s="75"/>
      <c r="C165" s="73"/>
      <c r="D165" s="73"/>
      <c r="E165" s="74"/>
      <c r="F165" s="75"/>
      <c r="G165" s="75"/>
      <c r="H165" s="75"/>
      <c r="I165" s="80"/>
    </row>
    <row r="166" spans="1:9" s="81" customFormat="1" x14ac:dyDescent="0.3">
      <c r="A166" s="82"/>
      <c r="B166" s="75"/>
      <c r="C166" s="73"/>
      <c r="D166" s="73"/>
      <c r="E166" s="74"/>
      <c r="F166" s="75"/>
      <c r="G166" s="75"/>
      <c r="H166" s="75"/>
      <c r="I166" s="80"/>
    </row>
    <row r="167" spans="1:9" s="81" customFormat="1" x14ac:dyDescent="0.3">
      <c r="A167" s="82"/>
      <c r="B167" s="75"/>
      <c r="C167" s="73"/>
      <c r="D167" s="73"/>
      <c r="E167" s="74"/>
      <c r="F167" s="75"/>
      <c r="G167" s="75"/>
      <c r="H167" s="75"/>
      <c r="I167" s="80"/>
    </row>
    <row r="168" spans="1:9" s="81" customFormat="1" x14ac:dyDescent="0.3">
      <c r="A168" s="82"/>
      <c r="B168" s="75"/>
      <c r="C168" s="73"/>
      <c r="D168" s="73"/>
      <c r="E168" s="74"/>
      <c r="F168" s="75"/>
      <c r="G168" s="75"/>
      <c r="H168" s="75"/>
      <c r="I168" s="80"/>
    </row>
    <row r="169" spans="1:9" s="81" customFormat="1" x14ac:dyDescent="0.3">
      <c r="A169" s="82"/>
      <c r="B169" s="75"/>
      <c r="C169" s="73"/>
      <c r="D169" s="73"/>
      <c r="E169" s="74"/>
      <c r="F169" s="75"/>
      <c r="G169" s="75"/>
      <c r="H169" s="75"/>
      <c r="I169" s="80"/>
    </row>
    <row r="170" spans="1:9" s="81" customFormat="1" x14ac:dyDescent="0.3">
      <c r="A170" s="82"/>
      <c r="B170" s="75"/>
      <c r="C170" s="73"/>
      <c r="D170" s="73"/>
      <c r="E170" s="74"/>
      <c r="F170" s="75"/>
      <c r="G170" s="75"/>
      <c r="H170" s="75"/>
      <c r="I170" s="80"/>
    </row>
    <row r="171" spans="1:9" s="81" customFormat="1" x14ac:dyDescent="0.3">
      <c r="A171" s="82"/>
      <c r="B171" s="75"/>
      <c r="C171" s="73"/>
      <c r="D171" s="73"/>
      <c r="E171" s="74"/>
      <c r="F171" s="75"/>
      <c r="G171" s="75"/>
      <c r="H171" s="75"/>
      <c r="I171" s="80"/>
    </row>
    <row r="172" spans="1:9" s="81" customFormat="1" x14ac:dyDescent="0.3">
      <c r="A172" s="82"/>
      <c r="B172" s="75"/>
      <c r="C172" s="73"/>
      <c r="D172" s="73"/>
      <c r="E172" s="74"/>
      <c r="F172" s="75"/>
      <c r="G172" s="75"/>
      <c r="H172" s="75"/>
      <c r="I172" s="80"/>
    </row>
    <row r="173" spans="1:9" s="81" customFormat="1" x14ac:dyDescent="0.3">
      <c r="A173" s="82"/>
      <c r="B173" s="75"/>
      <c r="C173" s="73"/>
      <c r="D173" s="73"/>
      <c r="E173" s="74"/>
      <c r="F173" s="75"/>
      <c r="G173" s="75"/>
      <c r="H173" s="75"/>
      <c r="I173" s="80"/>
    </row>
    <row r="174" spans="1:9" s="81" customFormat="1" x14ac:dyDescent="0.3">
      <c r="A174" s="82"/>
      <c r="B174" s="75"/>
      <c r="C174" s="73"/>
      <c r="D174" s="73"/>
      <c r="E174" s="74"/>
      <c r="F174" s="75"/>
      <c r="G174" s="75"/>
      <c r="H174" s="75"/>
      <c r="I174" s="80"/>
    </row>
    <row r="175" spans="1:9" s="81" customFormat="1" x14ac:dyDescent="0.3">
      <c r="A175" s="82"/>
      <c r="B175" s="75"/>
      <c r="C175" s="73"/>
      <c r="D175" s="73"/>
      <c r="E175" s="74"/>
      <c r="F175" s="75"/>
      <c r="G175" s="75"/>
      <c r="H175" s="75"/>
      <c r="I175" s="80"/>
    </row>
    <row r="176" spans="1:9" s="81" customFormat="1" x14ac:dyDescent="0.3">
      <c r="A176" s="82"/>
      <c r="B176" s="75"/>
      <c r="C176" s="73"/>
      <c r="D176" s="73"/>
      <c r="E176" s="74"/>
      <c r="F176" s="75"/>
      <c r="G176" s="75"/>
      <c r="H176" s="75"/>
      <c r="I176" s="80"/>
    </row>
    <row r="177" spans="1:10" s="81" customFormat="1" x14ac:dyDescent="0.3">
      <c r="A177" s="82"/>
      <c r="B177" s="75"/>
      <c r="C177" s="73"/>
      <c r="D177" s="73"/>
      <c r="E177" s="74"/>
      <c r="F177" s="75"/>
      <c r="G177" s="75"/>
      <c r="H177" s="75"/>
      <c r="I177" s="80"/>
    </row>
    <row r="178" spans="1:10" s="81" customFormat="1" x14ac:dyDescent="0.3">
      <c r="A178" s="82"/>
      <c r="B178" s="75"/>
      <c r="C178" s="73"/>
      <c r="D178" s="73"/>
      <c r="E178" s="74"/>
      <c r="F178" s="75"/>
      <c r="G178" s="75"/>
      <c r="H178" s="75"/>
      <c r="I178" s="80"/>
    </row>
    <row r="179" spans="1:10" s="81" customFormat="1" x14ac:dyDescent="0.3">
      <c r="A179" s="82"/>
      <c r="B179" s="75"/>
      <c r="C179" s="73"/>
      <c r="D179" s="73"/>
      <c r="E179" s="74"/>
      <c r="F179" s="75"/>
      <c r="G179" s="75"/>
      <c r="H179" s="75"/>
      <c r="I179" s="80"/>
    </row>
    <row r="180" spans="1:10" s="81" customFormat="1" x14ac:dyDescent="0.3">
      <c r="A180" s="82"/>
      <c r="B180" s="75"/>
      <c r="C180" s="73"/>
      <c r="D180" s="73"/>
      <c r="E180" s="74"/>
      <c r="F180" s="75"/>
      <c r="G180" s="75"/>
      <c r="H180" s="75"/>
      <c r="I180" s="80"/>
    </row>
    <row r="181" spans="1:10" s="81" customFormat="1" x14ac:dyDescent="0.3">
      <c r="A181" s="82"/>
      <c r="B181" s="75"/>
      <c r="C181" s="73"/>
      <c r="D181" s="73"/>
      <c r="E181" s="74"/>
      <c r="F181" s="75"/>
      <c r="G181" s="75"/>
      <c r="H181" s="75"/>
      <c r="I181" s="80"/>
    </row>
    <row r="182" spans="1:10" s="81" customFormat="1" x14ac:dyDescent="0.3">
      <c r="A182" s="82"/>
      <c r="B182" s="75"/>
      <c r="C182" s="73"/>
      <c r="D182" s="73"/>
      <c r="E182" s="74"/>
      <c r="F182" s="75"/>
      <c r="G182" s="75"/>
      <c r="H182" s="75"/>
      <c r="I182" s="80"/>
    </row>
    <row r="183" spans="1:10" s="81" customFormat="1" x14ac:dyDescent="0.3">
      <c r="A183" s="82"/>
      <c r="B183" s="75"/>
      <c r="C183" s="73"/>
      <c r="D183" s="73"/>
      <c r="E183" s="74"/>
      <c r="F183" s="75"/>
      <c r="G183" s="75"/>
      <c r="H183" s="75"/>
      <c r="I183" s="80"/>
    </row>
    <row r="184" spans="1:10" s="81" customFormat="1" x14ac:dyDescent="0.3">
      <c r="A184" s="82"/>
      <c r="B184" s="75"/>
      <c r="C184" s="73"/>
      <c r="D184" s="73"/>
      <c r="E184" s="74"/>
      <c r="F184" s="75"/>
      <c r="G184" s="75"/>
      <c r="H184" s="75"/>
      <c r="I184" s="80"/>
    </row>
    <row r="185" spans="1:10" s="81" customFormat="1" x14ac:dyDescent="0.3">
      <c r="A185" s="82"/>
      <c r="B185" s="75"/>
      <c r="C185" s="73"/>
      <c r="D185" s="73"/>
      <c r="E185" s="74"/>
      <c r="F185" s="75"/>
      <c r="G185" s="75"/>
      <c r="H185" s="75"/>
      <c r="I185" s="80"/>
    </row>
    <row r="186" spans="1:10" s="81" customFormat="1" x14ac:dyDescent="0.3">
      <c r="A186" s="82"/>
      <c r="B186" s="75"/>
      <c r="C186" s="73"/>
      <c r="D186" s="73"/>
      <c r="E186" s="74"/>
      <c r="F186" s="75"/>
      <c r="G186" s="75"/>
      <c r="H186" s="75"/>
      <c r="I186" s="80"/>
      <c r="J186" s="83" t="s">
        <v>29</v>
      </c>
    </row>
    <row r="187" spans="1:10" s="81" customFormat="1" x14ac:dyDescent="0.3">
      <c r="A187" s="82"/>
      <c r="B187" s="75"/>
      <c r="C187" s="73"/>
      <c r="D187" s="73"/>
      <c r="E187" s="74"/>
      <c r="F187" s="75"/>
      <c r="G187" s="75"/>
      <c r="H187" s="75"/>
      <c r="I187" s="80"/>
    </row>
    <row r="188" spans="1:10" s="81" customFormat="1" x14ac:dyDescent="0.3">
      <c r="A188" s="82"/>
      <c r="B188" s="75"/>
      <c r="C188" s="73"/>
      <c r="D188" s="73"/>
      <c r="E188" s="74"/>
      <c r="F188" s="75"/>
      <c r="G188" s="75"/>
      <c r="H188" s="75"/>
      <c r="I188" s="80"/>
      <c r="J188" s="83" t="s">
        <v>29</v>
      </c>
    </row>
    <row r="189" spans="1:10" s="81" customFormat="1" x14ac:dyDescent="0.3">
      <c r="A189" s="82"/>
      <c r="B189" s="75"/>
      <c r="C189" s="73"/>
      <c r="D189" s="73"/>
      <c r="E189" s="74"/>
      <c r="F189" s="75"/>
      <c r="G189" s="75"/>
      <c r="H189" s="75"/>
      <c r="I189" s="80"/>
      <c r="J189" s="83"/>
    </row>
    <row r="190" spans="1:10" s="81" customFormat="1" x14ac:dyDescent="0.3">
      <c r="A190" s="82"/>
      <c r="B190" s="75"/>
      <c r="C190" s="73"/>
      <c r="D190" s="73"/>
      <c r="E190" s="74"/>
      <c r="F190" s="75"/>
      <c r="G190" s="75"/>
      <c r="H190" s="75"/>
      <c r="I190" s="80"/>
      <c r="J190" s="83"/>
    </row>
    <row r="191" spans="1:10" s="81" customFormat="1" x14ac:dyDescent="0.3">
      <c r="A191" s="82"/>
      <c r="B191" s="75"/>
      <c r="C191" s="73"/>
      <c r="D191" s="73"/>
      <c r="E191" s="74"/>
      <c r="F191" s="75"/>
      <c r="G191" s="75"/>
      <c r="H191" s="75"/>
      <c r="I191" s="80"/>
      <c r="J191" s="83"/>
    </row>
    <row r="192" spans="1:10" s="81" customFormat="1" x14ac:dyDescent="0.3">
      <c r="A192" s="82"/>
      <c r="B192" s="75"/>
      <c r="C192" s="73"/>
      <c r="D192" s="73"/>
      <c r="E192" s="74"/>
      <c r="F192" s="75"/>
      <c r="G192" s="75"/>
      <c r="H192" s="75"/>
      <c r="I192" s="80"/>
      <c r="J192" s="83"/>
    </row>
    <row r="193" spans="1:10" s="81" customFormat="1" x14ac:dyDescent="0.3">
      <c r="A193" s="82"/>
      <c r="B193" s="75"/>
      <c r="C193" s="73"/>
      <c r="D193" s="73"/>
      <c r="E193" s="74"/>
      <c r="F193" s="75"/>
      <c r="G193" s="75"/>
      <c r="H193" s="75"/>
      <c r="I193" s="80"/>
      <c r="J193" s="83"/>
    </row>
    <row r="194" spans="1:10" s="81" customFormat="1" x14ac:dyDescent="0.3">
      <c r="A194" s="82"/>
      <c r="B194" s="75"/>
      <c r="C194" s="73"/>
      <c r="D194" s="73"/>
      <c r="E194" s="74"/>
      <c r="F194" s="75"/>
      <c r="G194" s="75"/>
      <c r="H194" s="75"/>
      <c r="I194" s="80"/>
      <c r="J194" s="83"/>
    </row>
    <row r="195" spans="1:10" s="81" customFormat="1" x14ac:dyDescent="0.3">
      <c r="A195" s="82"/>
      <c r="B195" s="75"/>
      <c r="C195" s="73"/>
      <c r="D195" s="73"/>
      <c r="E195" s="74"/>
      <c r="F195" s="75"/>
      <c r="G195" s="75"/>
      <c r="H195" s="75"/>
      <c r="I195" s="80"/>
      <c r="J195" s="83"/>
    </row>
    <row r="196" spans="1:10" s="81" customFormat="1" x14ac:dyDescent="0.3">
      <c r="A196" s="82"/>
      <c r="B196" s="75"/>
      <c r="C196" s="73"/>
      <c r="D196" s="73"/>
      <c r="E196" s="74"/>
      <c r="F196" s="75"/>
      <c r="G196" s="75"/>
      <c r="H196" s="75"/>
      <c r="I196" s="80"/>
      <c r="J196" s="83"/>
    </row>
    <row r="197" spans="1:10" s="81" customFormat="1" x14ac:dyDescent="0.3">
      <c r="A197" s="82"/>
      <c r="B197" s="75"/>
      <c r="C197" s="73"/>
      <c r="D197" s="73"/>
      <c r="E197" s="74"/>
      <c r="F197" s="75"/>
      <c r="G197" s="75"/>
      <c r="H197" s="75"/>
      <c r="I197" s="80"/>
      <c r="J197" s="83"/>
    </row>
    <row r="198" spans="1:10" s="81" customFormat="1" x14ac:dyDescent="0.3">
      <c r="A198" s="82"/>
      <c r="B198" s="75"/>
      <c r="C198" s="73"/>
      <c r="D198" s="73"/>
      <c r="E198" s="74"/>
      <c r="F198" s="75"/>
      <c r="G198" s="75"/>
      <c r="H198" s="75"/>
      <c r="I198" s="80"/>
      <c r="J198" s="83"/>
    </row>
    <row r="199" spans="1:10" s="81" customFormat="1" x14ac:dyDescent="0.3">
      <c r="A199" s="82"/>
      <c r="B199" s="75"/>
      <c r="C199" s="73"/>
      <c r="D199" s="73"/>
      <c r="E199" s="74"/>
      <c r="F199" s="75"/>
      <c r="G199" s="75"/>
      <c r="H199" s="75"/>
      <c r="I199" s="80"/>
      <c r="J199" s="83"/>
    </row>
    <row r="200" spans="1:10" s="81" customFormat="1" x14ac:dyDescent="0.3">
      <c r="A200" s="82"/>
      <c r="B200" s="75"/>
      <c r="C200" s="73"/>
      <c r="D200" s="73"/>
      <c r="E200" s="74"/>
      <c r="F200" s="75"/>
      <c r="G200" s="75"/>
      <c r="H200" s="75"/>
      <c r="I200" s="80"/>
      <c r="J200" s="83"/>
    </row>
    <row r="201" spans="1:10" s="81" customFormat="1" x14ac:dyDescent="0.3">
      <c r="A201" s="82"/>
      <c r="B201" s="75"/>
      <c r="C201" s="73"/>
      <c r="D201" s="73"/>
      <c r="E201" s="74"/>
      <c r="F201" s="75"/>
      <c r="G201" s="75"/>
      <c r="H201" s="75"/>
      <c r="I201" s="80"/>
      <c r="J201" s="83"/>
    </row>
    <row r="202" spans="1:10" s="81" customFormat="1" x14ac:dyDescent="0.3">
      <c r="A202" s="82"/>
      <c r="B202" s="75"/>
      <c r="C202" s="73"/>
      <c r="D202" s="73"/>
      <c r="E202" s="74"/>
      <c r="F202" s="75"/>
      <c r="G202" s="75"/>
      <c r="H202" s="75"/>
      <c r="I202" s="80"/>
      <c r="J202" s="83"/>
    </row>
    <row r="203" spans="1:10" s="81" customFormat="1" x14ac:dyDescent="0.3">
      <c r="A203" s="82"/>
      <c r="B203" s="75"/>
      <c r="C203" s="73"/>
      <c r="D203" s="73"/>
      <c r="E203" s="74"/>
      <c r="F203" s="75"/>
      <c r="G203" s="75"/>
      <c r="H203" s="75"/>
      <c r="I203" s="80"/>
      <c r="J203" s="83"/>
    </row>
    <row r="204" spans="1:10" s="81" customFormat="1" x14ac:dyDescent="0.3">
      <c r="A204" s="82"/>
      <c r="B204" s="75"/>
      <c r="C204" s="73"/>
      <c r="D204" s="73"/>
      <c r="E204" s="74"/>
      <c r="F204" s="75"/>
      <c r="G204" s="75"/>
      <c r="H204" s="75"/>
      <c r="I204" s="80"/>
      <c r="J204" s="83"/>
    </row>
    <row r="205" spans="1:10" s="81" customFormat="1" x14ac:dyDescent="0.3">
      <c r="A205" s="82"/>
      <c r="B205" s="75"/>
      <c r="C205" s="73"/>
      <c r="D205" s="73"/>
      <c r="E205" s="74"/>
      <c r="F205" s="75"/>
      <c r="G205" s="75"/>
      <c r="H205" s="75"/>
      <c r="I205" s="80"/>
      <c r="J205" s="83"/>
    </row>
    <row r="206" spans="1:10" s="81" customFormat="1" x14ac:dyDescent="0.3">
      <c r="A206" s="82"/>
      <c r="B206" s="75"/>
      <c r="C206" s="73"/>
      <c r="D206" s="73"/>
      <c r="E206" s="74"/>
      <c r="F206" s="75"/>
      <c r="G206" s="75"/>
      <c r="H206" s="75"/>
      <c r="I206" s="80"/>
      <c r="J206" s="83"/>
    </row>
    <row r="207" spans="1:10" s="81" customFormat="1" x14ac:dyDescent="0.3">
      <c r="A207" s="82"/>
      <c r="B207" s="75"/>
      <c r="C207" s="73"/>
      <c r="D207" s="73"/>
      <c r="E207" s="74"/>
      <c r="F207" s="75"/>
      <c r="G207" s="75"/>
      <c r="H207" s="75"/>
      <c r="I207" s="80"/>
      <c r="J207" s="83"/>
    </row>
    <row r="208" spans="1:10" s="81" customFormat="1" x14ac:dyDescent="0.3">
      <c r="A208" s="82"/>
      <c r="B208" s="75"/>
      <c r="C208" s="73"/>
      <c r="D208" s="73"/>
      <c r="E208" s="74"/>
      <c r="F208" s="75"/>
      <c r="G208" s="75"/>
      <c r="H208" s="75"/>
      <c r="I208" s="80"/>
      <c r="J208" s="83"/>
    </row>
    <row r="209" spans="1:10" s="81" customFormat="1" x14ac:dyDescent="0.3">
      <c r="A209" s="82"/>
      <c r="B209" s="75"/>
      <c r="C209" s="73"/>
      <c r="D209" s="73"/>
      <c r="E209" s="74"/>
      <c r="F209" s="75"/>
      <c r="G209" s="75"/>
      <c r="H209" s="75"/>
      <c r="I209" s="80"/>
      <c r="J209" s="83"/>
    </row>
    <row r="210" spans="1:10" s="81" customFormat="1" x14ac:dyDescent="0.3">
      <c r="A210" s="82"/>
      <c r="B210" s="75"/>
      <c r="C210" s="73"/>
      <c r="D210" s="73"/>
      <c r="E210" s="74"/>
      <c r="F210" s="75"/>
      <c r="G210" s="75"/>
      <c r="H210" s="75"/>
      <c r="I210" s="80"/>
      <c r="J210" s="83"/>
    </row>
    <row r="211" spans="1:10" s="81" customFormat="1" x14ac:dyDescent="0.3">
      <c r="A211" s="82"/>
      <c r="B211" s="75"/>
      <c r="C211" s="73"/>
      <c r="D211" s="73"/>
      <c r="E211" s="74"/>
      <c r="F211" s="75"/>
      <c r="G211" s="75"/>
      <c r="H211" s="75"/>
      <c r="I211" s="80"/>
      <c r="J211" s="83"/>
    </row>
    <row r="212" spans="1:10" s="81" customFormat="1" x14ac:dyDescent="0.3">
      <c r="A212" s="82"/>
      <c r="B212" s="75"/>
      <c r="C212" s="73"/>
      <c r="D212" s="73"/>
      <c r="E212" s="74"/>
      <c r="F212" s="75"/>
      <c r="G212" s="75"/>
      <c r="H212" s="75"/>
      <c r="I212" s="80"/>
      <c r="J212" s="83"/>
    </row>
    <row r="213" spans="1:10" s="81" customFormat="1" x14ac:dyDescent="0.3">
      <c r="A213" s="82"/>
      <c r="B213" s="75"/>
      <c r="C213" s="73"/>
      <c r="D213" s="73"/>
      <c r="E213" s="74"/>
      <c r="F213" s="75"/>
      <c r="G213" s="75"/>
      <c r="H213" s="75"/>
      <c r="I213" s="80"/>
      <c r="J213" s="83"/>
    </row>
    <row r="214" spans="1:10" s="81" customFormat="1" x14ac:dyDescent="0.3">
      <c r="A214" s="82"/>
      <c r="B214" s="75"/>
      <c r="C214" s="73"/>
      <c r="D214" s="73"/>
      <c r="E214" s="74"/>
      <c r="F214" s="75"/>
      <c r="G214" s="75"/>
      <c r="H214" s="75"/>
      <c r="I214" s="80"/>
      <c r="J214" s="83"/>
    </row>
    <row r="215" spans="1:10" s="81" customFormat="1" x14ac:dyDescent="0.3">
      <c r="A215" s="82"/>
      <c r="B215" s="75"/>
      <c r="C215" s="73"/>
      <c r="D215" s="73"/>
      <c r="E215" s="74"/>
      <c r="F215" s="75"/>
      <c r="G215" s="75"/>
      <c r="H215" s="75"/>
      <c r="I215" s="80"/>
      <c r="J215" s="83"/>
    </row>
    <row r="216" spans="1:10" s="81" customFormat="1" x14ac:dyDescent="0.3">
      <c r="A216" s="82"/>
      <c r="B216" s="75"/>
      <c r="C216" s="73"/>
      <c r="D216" s="73"/>
      <c r="E216" s="74"/>
      <c r="F216" s="75"/>
      <c r="G216" s="75"/>
      <c r="H216" s="75"/>
      <c r="I216" s="80"/>
      <c r="J216" s="83"/>
    </row>
    <row r="217" spans="1:10" s="81" customFormat="1" x14ac:dyDescent="0.3">
      <c r="A217" s="82"/>
      <c r="B217" s="75"/>
      <c r="C217" s="73"/>
      <c r="D217" s="73"/>
      <c r="E217" s="74"/>
      <c r="F217" s="75"/>
      <c r="G217" s="75"/>
      <c r="H217" s="75"/>
      <c r="I217" s="80"/>
      <c r="J217" s="83"/>
    </row>
    <row r="218" spans="1:10" s="81" customFormat="1" x14ac:dyDescent="0.3">
      <c r="A218" s="82"/>
      <c r="B218" s="75"/>
      <c r="C218" s="73"/>
      <c r="D218" s="73"/>
      <c r="E218" s="74"/>
      <c r="F218" s="75"/>
      <c r="G218" s="75"/>
      <c r="H218" s="75"/>
      <c r="I218" s="80"/>
      <c r="J218" s="83"/>
    </row>
    <row r="219" spans="1:10" s="81" customFormat="1" x14ac:dyDescent="0.3">
      <c r="A219" s="82"/>
      <c r="B219" s="75"/>
      <c r="C219" s="73"/>
      <c r="D219" s="73"/>
      <c r="E219" s="74"/>
      <c r="F219" s="75"/>
      <c r="G219" s="75"/>
      <c r="H219" s="75"/>
      <c r="I219" s="80"/>
      <c r="J219" s="83"/>
    </row>
    <row r="220" spans="1:10" s="81" customFormat="1" x14ac:dyDescent="0.3">
      <c r="A220" s="82"/>
      <c r="B220" s="75"/>
      <c r="C220" s="73"/>
      <c r="D220" s="73"/>
      <c r="E220" s="74"/>
      <c r="F220" s="75"/>
      <c r="G220" s="75"/>
      <c r="H220" s="75"/>
      <c r="I220" s="80"/>
      <c r="J220" s="83"/>
    </row>
    <row r="221" spans="1:10" s="81" customFormat="1" x14ac:dyDescent="0.3">
      <c r="A221" s="82"/>
      <c r="B221" s="75"/>
      <c r="C221" s="73"/>
      <c r="D221" s="73"/>
      <c r="E221" s="74"/>
      <c r="F221" s="75"/>
      <c r="G221" s="75"/>
      <c r="H221" s="75"/>
      <c r="I221" s="80"/>
      <c r="J221" s="83"/>
    </row>
    <row r="222" spans="1:10" s="81" customFormat="1" x14ac:dyDescent="0.3">
      <c r="A222" s="82"/>
      <c r="B222" s="75"/>
      <c r="C222" s="73"/>
      <c r="D222" s="73"/>
      <c r="E222" s="74"/>
      <c r="F222" s="75"/>
      <c r="G222" s="75"/>
      <c r="H222" s="75"/>
      <c r="I222" s="80"/>
      <c r="J222" s="83"/>
    </row>
    <row r="223" spans="1:10" s="81" customFormat="1" x14ac:dyDescent="0.3">
      <c r="A223" s="82"/>
      <c r="B223" s="75"/>
      <c r="C223" s="73"/>
      <c r="D223" s="73"/>
      <c r="E223" s="74"/>
      <c r="F223" s="75"/>
      <c r="G223" s="75"/>
      <c r="H223" s="75"/>
      <c r="I223" s="80"/>
      <c r="J223" s="83"/>
    </row>
    <row r="224" spans="1:10" s="81" customFormat="1" x14ac:dyDescent="0.3">
      <c r="A224" s="82"/>
      <c r="B224" s="75"/>
      <c r="C224" s="73"/>
      <c r="D224" s="73"/>
      <c r="E224" s="74"/>
      <c r="F224" s="75"/>
      <c r="G224" s="75"/>
      <c r="H224" s="75"/>
      <c r="I224" s="80"/>
      <c r="J224" s="83"/>
    </row>
    <row r="225" spans="1:10" s="81" customFormat="1" x14ac:dyDescent="0.3">
      <c r="A225" s="82"/>
      <c r="B225" s="75"/>
      <c r="C225" s="73"/>
      <c r="D225" s="73"/>
      <c r="E225" s="74"/>
      <c r="F225" s="75"/>
      <c r="G225" s="75"/>
      <c r="H225" s="75"/>
      <c r="I225" s="80"/>
      <c r="J225" s="83"/>
    </row>
    <row r="226" spans="1:10" s="81" customFormat="1" x14ac:dyDescent="0.3">
      <c r="A226" s="82"/>
      <c r="B226" s="75"/>
      <c r="C226" s="73"/>
      <c r="D226" s="73"/>
      <c r="E226" s="74"/>
      <c r="F226" s="75"/>
      <c r="G226" s="75"/>
      <c r="H226" s="75"/>
      <c r="I226" s="80"/>
      <c r="J226" s="83"/>
    </row>
    <row r="227" spans="1:10" s="81" customFormat="1" x14ac:dyDescent="0.3">
      <c r="A227" s="82"/>
      <c r="B227" s="75"/>
      <c r="C227" s="73"/>
      <c r="D227" s="73"/>
      <c r="E227" s="74"/>
      <c r="F227" s="75"/>
      <c r="G227" s="75"/>
      <c r="H227" s="75"/>
      <c r="I227" s="80"/>
      <c r="J227" s="83"/>
    </row>
    <row r="228" spans="1:10" s="81" customFormat="1" x14ac:dyDescent="0.3">
      <c r="A228" s="82"/>
      <c r="B228" s="75"/>
      <c r="C228" s="73"/>
      <c r="D228" s="73"/>
      <c r="E228" s="74"/>
      <c r="F228" s="75"/>
      <c r="G228" s="75"/>
      <c r="H228" s="75"/>
      <c r="I228" s="80"/>
      <c r="J228" s="83"/>
    </row>
    <row r="229" spans="1:10" s="81" customFormat="1" x14ac:dyDescent="0.3">
      <c r="A229" s="82"/>
      <c r="B229" s="75"/>
      <c r="C229" s="73"/>
      <c r="D229" s="73"/>
      <c r="E229" s="74"/>
      <c r="F229" s="75"/>
      <c r="G229" s="75"/>
      <c r="H229" s="75"/>
      <c r="I229" s="80"/>
      <c r="J229" s="83"/>
    </row>
    <row r="230" spans="1:10" s="81" customFormat="1" x14ac:dyDescent="0.3">
      <c r="A230" s="82"/>
      <c r="B230" s="75"/>
      <c r="C230" s="73"/>
      <c r="D230" s="73"/>
      <c r="E230" s="74"/>
      <c r="F230" s="75"/>
      <c r="G230" s="75"/>
      <c r="H230" s="75"/>
      <c r="I230" s="80"/>
      <c r="J230" s="83"/>
    </row>
    <row r="231" spans="1:10" s="81" customFormat="1" x14ac:dyDescent="0.3">
      <c r="A231" s="82"/>
      <c r="B231" s="75"/>
      <c r="C231" s="73"/>
      <c r="D231" s="73"/>
      <c r="E231" s="74"/>
      <c r="F231" s="75"/>
      <c r="G231" s="75"/>
      <c r="H231" s="75"/>
      <c r="I231" s="80"/>
    </row>
    <row r="232" spans="1:10" s="81" customFormat="1" x14ac:dyDescent="0.3">
      <c r="A232" s="82"/>
      <c r="B232" s="75"/>
      <c r="C232" s="73"/>
      <c r="D232" s="73"/>
      <c r="E232" s="74"/>
      <c r="F232" s="75"/>
      <c r="G232" s="75"/>
      <c r="H232" s="75"/>
      <c r="I232" s="80"/>
      <c r="J232" s="83" t="s">
        <v>29</v>
      </c>
    </row>
    <row r="233" spans="1:10" s="81" customFormat="1" x14ac:dyDescent="0.3">
      <c r="A233" s="82"/>
      <c r="B233" s="75"/>
      <c r="C233" s="73"/>
      <c r="D233" s="73"/>
      <c r="E233" s="74"/>
      <c r="F233" s="75"/>
      <c r="G233" s="75"/>
      <c r="H233" s="75"/>
      <c r="I233" s="80"/>
    </row>
    <row r="234" spans="1:10" s="81" customFormat="1" x14ac:dyDescent="0.3">
      <c r="A234" s="82"/>
      <c r="B234" s="75"/>
      <c r="C234" s="73"/>
      <c r="D234" s="73"/>
      <c r="E234" s="74"/>
      <c r="F234" s="75"/>
      <c r="G234" s="75"/>
      <c r="H234" s="75"/>
      <c r="I234" s="80"/>
      <c r="J234" s="83" t="s">
        <v>29</v>
      </c>
    </row>
    <row r="235" spans="1:10" s="81" customFormat="1" x14ac:dyDescent="0.3">
      <c r="A235" s="82"/>
      <c r="B235" s="75"/>
      <c r="C235" s="73"/>
      <c r="D235" s="73"/>
      <c r="E235" s="74"/>
      <c r="F235" s="75"/>
      <c r="G235" s="75"/>
      <c r="H235" s="75"/>
      <c r="I235" s="80"/>
    </row>
    <row r="236" spans="1:10" s="81" customFormat="1" x14ac:dyDescent="0.3">
      <c r="A236" s="82"/>
      <c r="B236" s="75"/>
      <c r="C236" s="73"/>
      <c r="D236" s="73"/>
      <c r="E236" s="74"/>
      <c r="F236" s="75"/>
      <c r="G236" s="75"/>
      <c r="H236" s="75"/>
      <c r="I236" s="80"/>
      <c r="J236" s="83" t="s">
        <v>29</v>
      </c>
    </row>
    <row r="237" spans="1:10" s="81" customFormat="1" x14ac:dyDescent="0.3">
      <c r="A237" s="82"/>
      <c r="B237" s="75"/>
      <c r="C237" s="73"/>
      <c r="D237" s="73"/>
      <c r="E237" s="74"/>
      <c r="F237" s="75"/>
      <c r="G237" s="75"/>
      <c r="H237" s="75"/>
      <c r="I237" s="80"/>
      <c r="J237" s="83"/>
    </row>
    <row r="238" spans="1:10" s="81" customFormat="1" x14ac:dyDescent="0.3">
      <c r="A238" s="82"/>
      <c r="B238" s="75"/>
      <c r="C238" s="73"/>
      <c r="D238" s="73"/>
      <c r="E238" s="74"/>
      <c r="F238" s="75"/>
      <c r="G238" s="75"/>
      <c r="H238" s="75"/>
      <c r="I238" s="80"/>
      <c r="J238" s="83"/>
    </row>
    <row r="239" spans="1:10" s="81" customFormat="1" x14ac:dyDescent="0.3">
      <c r="A239" s="82"/>
      <c r="B239" s="75"/>
      <c r="C239" s="73"/>
      <c r="D239" s="73"/>
      <c r="E239" s="74"/>
      <c r="F239" s="75"/>
      <c r="G239" s="75"/>
      <c r="H239" s="75"/>
      <c r="I239" s="80"/>
      <c r="J239" s="83"/>
    </row>
    <row r="240" spans="1:10" s="81" customFormat="1" x14ac:dyDescent="0.3">
      <c r="A240" s="82"/>
      <c r="B240" s="75"/>
      <c r="C240" s="73"/>
      <c r="D240" s="73"/>
      <c r="E240" s="74"/>
      <c r="F240" s="75"/>
      <c r="G240" s="75"/>
      <c r="H240" s="75"/>
      <c r="I240" s="80"/>
      <c r="J240" s="83"/>
    </row>
    <row r="241" spans="1:10" s="81" customFormat="1" x14ac:dyDescent="0.3">
      <c r="A241" s="82"/>
      <c r="B241" s="75"/>
      <c r="C241" s="73"/>
      <c r="D241" s="73"/>
      <c r="E241" s="74"/>
      <c r="F241" s="75"/>
      <c r="G241" s="75"/>
      <c r="H241" s="75"/>
      <c r="I241" s="80"/>
      <c r="J241" s="83"/>
    </row>
    <row r="242" spans="1:10" s="81" customFormat="1" x14ac:dyDescent="0.3">
      <c r="A242" s="82"/>
      <c r="B242" s="75"/>
      <c r="C242" s="73"/>
      <c r="D242" s="73"/>
      <c r="E242" s="74"/>
      <c r="F242" s="75"/>
      <c r="G242" s="75"/>
      <c r="H242" s="75"/>
      <c r="I242" s="80"/>
      <c r="J242" s="83"/>
    </row>
    <row r="243" spans="1:10" s="81" customFormat="1" x14ac:dyDescent="0.3">
      <c r="A243" s="82"/>
      <c r="B243" s="75"/>
      <c r="C243" s="73"/>
      <c r="D243" s="73"/>
      <c r="E243" s="74"/>
      <c r="F243" s="75"/>
      <c r="G243" s="75"/>
      <c r="H243" s="75"/>
      <c r="I243" s="80"/>
      <c r="J243" s="83"/>
    </row>
    <row r="244" spans="1:10" s="81" customFormat="1" x14ac:dyDescent="0.3">
      <c r="A244" s="82"/>
      <c r="B244" s="75"/>
      <c r="C244" s="73"/>
      <c r="D244" s="73"/>
      <c r="E244" s="74"/>
      <c r="F244" s="75"/>
      <c r="G244" s="75"/>
      <c r="H244" s="75"/>
      <c r="I244" s="80"/>
      <c r="J244" s="83"/>
    </row>
    <row r="245" spans="1:10" s="81" customFormat="1" x14ac:dyDescent="0.3">
      <c r="A245" s="82"/>
      <c r="B245" s="75"/>
      <c r="C245" s="73"/>
      <c r="D245" s="73"/>
      <c r="E245" s="74"/>
      <c r="F245" s="75"/>
      <c r="G245" s="75"/>
      <c r="H245" s="75"/>
      <c r="I245" s="80"/>
      <c r="J245" s="83"/>
    </row>
    <row r="246" spans="1:10" s="81" customFormat="1" x14ac:dyDescent="0.3">
      <c r="A246" s="82"/>
      <c r="B246" s="75"/>
      <c r="C246" s="73"/>
      <c r="D246" s="73"/>
      <c r="E246" s="74"/>
      <c r="F246" s="75"/>
      <c r="G246" s="75"/>
      <c r="H246" s="75"/>
      <c r="I246" s="80"/>
      <c r="J246" s="83"/>
    </row>
    <row r="247" spans="1:10" s="81" customFormat="1" x14ac:dyDescent="0.3">
      <c r="A247" s="82"/>
      <c r="B247" s="75"/>
      <c r="C247" s="73"/>
      <c r="D247" s="73"/>
      <c r="E247" s="74"/>
      <c r="F247" s="75"/>
      <c r="G247" s="75"/>
      <c r="H247" s="75"/>
      <c r="I247" s="80"/>
      <c r="J247" s="83"/>
    </row>
    <row r="248" spans="1:10" s="81" customFormat="1" x14ac:dyDescent="0.3">
      <c r="A248" s="82"/>
      <c r="B248" s="75"/>
      <c r="C248" s="73"/>
      <c r="D248" s="73"/>
      <c r="E248" s="74"/>
      <c r="F248" s="75"/>
      <c r="G248" s="75"/>
      <c r="H248" s="75"/>
      <c r="I248" s="80"/>
      <c r="J248" s="83"/>
    </row>
    <row r="249" spans="1:10" s="81" customFormat="1" x14ac:dyDescent="0.3">
      <c r="A249" s="82"/>
      <c r="B249" s="75"/>
      <c r="C249" s="73"/>
      <c r="D249" s="73"/>
      <c r="E249" s="74"/>
      <c r="F249" s="75"/>
      <c r="G249" s="75"/>
      <c r="H249" s="75"/>
      <c r="I249" s="80"/>
      <c r="J249" s="83"/>
    </row>
    <row r="250" spans="1:10" s="81" customFormat="1" x14ac:dyDescent="0.3">
      <c r="A250" s="82"/>
      <c r="B250" s="75"/>
      <c r="C250" s="73"/>
      <c r="D250" s="73"/>
      <c r="E250" s="74"/>
      <c r="F250" s="75"/>
      <c r="G250" s="75"/>
      <c r="H250" s="75"/>
      <c r="I250" s="80"/>
      <c r="J250" s="83"/>
    </row>
    <row r="251" spans="1:10" s="81" customFormat="1" x14ac:dyDescent="0.3">
      <c r="A251" s="82"/>
      <c r="B251" s="75"/>
      <c r="C251" s="73"/>
      <c r="D251" s="73"/>
      <c r="E251" s="74"/>
      <c r="F251" s="75"/>
      <c r="G251" s="75"/>
      <c r="H251" s="75"/>
      <c r="I251" s="80"/>
      <c r="J251" s="83"/>
    </row>
    <row r="252" spans="1:10" s="81" customFormat="1" x14ac:dyDescent="0.3">
      <c r="A252" s="82"/>
      <c r="B252" s="75"/>
      <c r="C252" s="73"/>
      <c r="D252" s="73"/>
      <c r="E252" s="74"/>
      <c r="F252" s="75"/>
      <c r="G252" s="75"/>
      <c r="H252" s="75"/>
      <c r="I252" s="80"/>
      <c r="J252" s="83"/>
    </row>
    <row r="253" spans="1:10" s="81" customFormat="1" x14ac:dyDescent="0.3">
      <c r="A253" s="82"/>
      <c r="B253" s="75"/>
      <c r="C253" s="73"/>
      <c r="D253" s="73"/>
      <c r="E253" s="74"/>
      <c r="F253" s="75"/>
      <c r="G253" s="75"/>
      <c r="H253" s="75"/>
      <c r="I253" s="80"/>
      <c r="J253" s="83"/>
    </row>
    <row r="254" spans="1:10" s="81" customFormat="1" x14ac:dyDescent="0.3">
      <c r="A254" s="82"/>
      <c r="B254" s="75"/>
      <c r="C254" s="73"/>
      <c r="D254" s="73"/>
      <c r="E254" s="74"/>
      <c r="F254" s="75"/>
      <c r="G254" s="75"/>
      <c r="H254" s="75"/>
      <c r="I254" s="80"/>
      <c r="J254" s="83"/>
    </row>
    <row r="255" spans="1:10" s="81" customFormat="1" x14ac:dyDescent="0.3">
      <c r="A255" s="82"/>
      <c r="B255" s="75"/>
      <c r="C255" s="73"/>
      <c r="D255" s="73"/>
      <c r="E255" s="74"/>
      <c r="F255" s="75"/>
      <c r="G255" s="75"/>
      <c r="H255" s="75"/>
      <c r="I255" s="80"/>
      <c r="J255" s="83"/>
    </row>
    <row r="256" spans="1:10" s="81" customFormat="1" x14ac:dyDescent="0.3">
      <c r="A256" s="82"/>
      <c r="B256" s="75"/>
      <c r="C256" s="73"/>
      <c r="D256" s="73"/>
      <c r="E256" s="74"/>
      <c r="F256" s="75"/>
      <c r="G256" s="75"/>
      <c r="H256" s="75"/>
      <c r="I256" s="80"/>
      <c r="J256" s="83"/>
    </row>
    <row r="257" spans="1:10" s="81" customFormat="1" x14ac:dyDescent="0.3">
      <c r="A257" s="82"/>
      <c r="B257" s="75"/>
      <c r="C257" s="73"/>
      <c r="D257" s="73"/>
      <c r="E257" s="74"/>
      <c r="F257" s="75"/>
      <c r="G257" s="75"/>
      <c r="H257" s="75"/>
      <c r="I257" s="80"/>
      <c r="J257" s="83"/>
    </row>
    <row r="258" spans="1:10" s="81" customFormat="1" x14ac:dyDescent="0.3">
      <c r="A258" s="82"/>
      <c r="B258" s="75"/>
      <c r="C258" s="73"/>
      <c r="D258" s="73"/>
      <c r="E258" s="74"/>
      <c r="F258" s="75"/>
      <c r="G258" s="75"/>
      <c r="H258" s="75"/>
      <c r="I258" s="80"/>
      <c r="J258" s="83"/>
    </row>
    <row r="259" spans="1:10" s="81" customFormat="1" x14ac:dyDescent="0.3">
      <c r="A259" s="82"/>
      <c r="B259" s="75"/>
      <c r="C259" s="73"/>
      <c r="D259" s="73"/>
      <c r="E259" s="74"/>
      <c r="F259" s="75"/>
      <c r="G259" s="75"/>
      <c r="H259" s="75"/>
      <c r="I259" s="80"/>
      <c r="J259" s="83"/>
    </row>
    <row r="260" spans="1:10" s="81" customFormat="1" x14ac:dyDescent="0.3">
      <c r="A260" s="82"/>
      <c r="B260" s="75"/>
      <c r="C260" s="73"/>
      <c r="D260" s="73"/>
      <c r="E260" s="74"/>
      <c r="F260" s="75"/>
      <c r="G260" s="129"/>
      <c r="H260" s="75"/>
      <c r="I260" s="80"/>
      <c r="J260" s="83"/>
    </row>
    <row r="261" spans="1:10" s="81" customFormat="1" x14ac:dyDescent="0.3">
      <c r="A261" s="82"/>
      <c r="B261" s="75"/>
      <c r="C261" s="73"/>
      <c r="D261" s="73"/>
      <c r="E261" s="74"/>
      <c r="F261" s="75"/>
      <c r="G261" s="129"/>
      <c r="H261" s="75"/>
      <c r="I261" s="80"/>
      <c r="J261" s="83"/>
    </row>
    <row r="262" spans="1:10" s="81" customFormat="1" x14ac:dyDescent="0.3">
      <c r="A262" s="82"/>
      <c r="B262" s="75"/>
      <c r="C262" s="73"/>
      <c r="D262" s="73"/>
      <c r="E262" s="74"/>
      <c r="F262" s="75"/>
      <c r="G262" s="129"/>
      <c r="H262" s="75"/>
      <c r="I262" s="80"/>
      <c r="J262" s="83"/>
    </row>
    <row r="263" spans="1:10" s="81" customFormat="1" x14ac:dyDescent="0.3">
      <c r="A263" s="82"/>
      <c r="B263" s="75"/>
      <c r="C263" s="73"/>
      <c r="D263" s="73"/>
      <c r="E263" s="74"/>
      <c r="F263" s="75"/>
      <c r="G263" s="129"/>
      <c r="H263" s="75"/>
      <c r="I263" s="80"/>
      <c r="J263" s="83"/>
    </row>
    <row r="264" spans="1:10" s="81" customFormat="1" x14ac:dyDescent="0.3">
      <c r="A264" s="82"/>
      <c r="B264" s="75"/>
      <c r="C264" s="73"/>
      <c r="D264" s="73"/>
      <c r="E264" s="74"/>
      <c r="F264" s="75"/>
      <c r="G264" s="129"/>
      <c r="H264" s="75"/>
      <c r="I264" s="80"/>
      <c r="J264" s="83"/>
    </row>
    <row r="265" spans="1:10" s="81" customFormat="1" x14ac:dyDescent="0.3">
      <c r="A265" s="82"/>
      <c r="B265" s="75"/>
      <c r="C265" s="73"/>
      <c r="D265" s="73"/>
      <c r="E265" s="74"/>
      <c r="F265" s="75"/>
      <c r="G265" s="129"/>
      <c r="H265" s="75"/>
      <c r="I265" s="80"/>
      <c r="J265" s="83"/>
    </row>
    <row r="266" spans="1:10" s="81" customFormat="1" x14ac:dyDescent="0.3">
      <c r="A266" s="82"/>
      <c r="B266" s="75"/>
      <c r="C266" s="73"/>
      <c r="D266" s="73"/>
      <c r="E266" s="74"/>
      <c r="F266" s="75"/>
      <c r="G266" s="129"/>
      <c r="H266" s="75"/>
      <c r="I266" s="80"/>
      <c r="J266" s="83"/>
    </row>
    <row r="267" spans="1:10" s="81" customFormat="1" x14ac:dyDescent="0.3">
      <c r="A267" s="82"/>
      <c r="B267" s="75"/>
      <c r="C267" s="73"/>
      <c r="D267" s="73"/>
      <c r="E267" s="74"/>
      <c r="F267" s="75"/>
      <c r="G267" s="129"/>
      <c r="H267" s="75"/>
      <c r="I267" s="80"/>
      <c r="J267" s="83"/>
    </row>
    <row r="268" spans="1:10" s="81" customFormat="1" x14ac:dyDescent="0.3">
      <c r="A268" s="82"/>
      <c r="B268" s="75"/>
      <c r="C268" s="73"/>
      <c r="D268" s="73"/>
      <c r="E268" s="74"/>
      <c r="F268" s="75"/>
      <c r="G268" s="129"/>
      <c r="H268" s="75"/>
      <c r="I268" s="80"/>
      <c r="J268" s="83"/>
    </row>
    <row r="269" spans="1:10" s="81" customFormat="1" x14ac:dyDescent="0.3">
      <c r="A269" s="82"/>
      <c r="B269" s="75"/>
      <c r="C269" s="73"/>
      <c r="D269" s="73"/>
      <c r="E269" s="74"/>
      <c r="F269" s="75"/>
      <c r="G269" s="129"/>
      <c r="H269" s="75"/>
      <c r="I269" s="80"/>
      <c r="J269" s="83"/>
    </row>
    <row r="270" spans="1:10" s="81" customFormat="1" x14ac:dyDescent="0.3">
      <c r="A270" s="82"/>
      <c r="B270" s="75"/>
      <c r="C270" s="73"/>
      <c r="D270" s="73"/>
      <c r="E270" s="74"/>
      <c r="F270" s="75"/>
      <c r="G270" s="129"/>
      <c r="H270" s="75"/>
      <c r="I270" s="80"/>
      <c r="J270" s="83"/>
    </row>
    <row r="271" spans="1:10" s="81" customFormat="1" x14ac:dyDescent="0.3">
      <c r="A271" s="82"/>
      <c r="B271" s="75"/>
      <c r="C271" s="73"/>
      <c r="D271" s="73"/>
      <c r="E271" s="74"/>
      <c r="F271" s="75"/>
      <c r="G271" s="129"/>
      <c r="H271" s="75"/>
      <c r="I271" s="80"/>
      <c r="J271" s="83"/>
    </row>
    <row r="272" spans="1:10" s="81" customFormat="1" x14ac:dyDescent="0.3">
      <c r="A272" s="82"/>
      <c r="B272" s="75"/>
      <c r="C272" s="73"/>
      <c r="D272" s="73"/>
      <c r="E272" s="74"/>
      <c r="F272" s="75"/>
      <c r="G272" s="129"/>
      <c r="H272" s="75"/>
      <c r="I272" s="80"/>
      <c r="J272" s="83"/>
    </row>
    <row r="273" spans="1:10" s="81" customFormat="1" x14ac:dyDescent="0.3">
      <c r="A273" s="82"/>
      <c r="B273" s="75"/>
      <c r="C273" s="73"/>
      <c r="D273" s="73"/>
      <c r="E273" s="74"/>
      <c r="F273" s="75"/>
      <c r="G273" s="129"/>
      <c r="H273" s="75"/>
      <c r="I273" s="80"/>
      <c r="J273" s="83"/>
    </row>
    <row r="274" spans="1:10" s="81" customFormat="1" x14ac:dyDescent="0.3">
      <c r="A274" s="82"/>
      <c r="B274" s="75"/>
      <c r="C274" s="73"/>
      <c r="D274" s="73"/>
      <c r="E274" s="74"/>
      <c r="F274" s="75"/>
      <c r="G274" s="129"/>
      <c r="H274" s="75"/>
      <c r="I274" s="80"/>
      <c r="J274" s="83"/>
    </row>
    <row r="275" spans="1:10" s="81" customFormat="1" x14ac:dyDescent="0.3">
      <c r="A275" s="82"/>
      <c r="B275" s="75"/>
      <c r="C275" s="73"/>
      <c r="D275" s="73"/>
      <c r="E275" s="74"/>
      <c r="F275" s="75"/>
      <c r="G275" s="129"/>
      <c r="H275" s="75"/>
      <c r="I275" s="80"/>
      <c r="J275" s="83"/>
    </row>
    <row r="276" spans="1:10" s="81" customFormat="1" x14ac:dyDescent="0.3">
      <c r="A276" s="82"/>
      <c r="B276" s="75"/>
      <c r="C276" s="73"/>
      <c r="D276" s="73"/>
      <c r="E276" s="74"/>
      <c r="F276" s="75"/>
      <c r="G276" s="129"/>
      <c r="H276" s="75"/>
      <c r="I276" s="80"/>
      <c r="J276" s="83"/>
    </row>
    <row r="277" spans="1:10" s="81" customFormat="1" x14ac:dyDescent="0.3">
      <c r="A277" s="82"/>
      <c r="B277" s="75"/>
      <c r="C277" s="73"/>
      <c r="D277" s="73"/>
      <c r="E277" s="74"/>
      <c r="F277" s="75"/>
      <c r="G277" s="129"/>
      <c r="H277" s="75"/>
      <c r="I277" s="80"/>
      <c r="J277" s="83"/>
    </row>
    <row r="278" spans="1:10" s="81" customFormat="1" x14ac:dyDescent="0.3">
      <c r="A278" s="82"/>
      <c r="B278" s="75"/>
      <c r="C278" s="73"/>
      <c r="D278" s="73"/>
      <c r="E278" s="74"/>
      <c r="F278" s="75"/>
      <c r="G278" s="129"/>
      <c r="H278" s="75"/>
      <c r="I278" s="80"/>
      <c r="J278" s="83"/>
    </row>
    <row r="279" spans="1:10" s="81" customFormat="1" x14ac:dyDescent="0.3">
      <c r="A279" s="82"/>
      <c r="B279" s="75"/>
      <c r="C279" s="73"/>
      <c r="D279" s="73"/>
      <c r="E279" s="74"/>
      <c r="F279" s="75"/>
      <c r="G279" s="129"/>
      <c r="H279" s="75"/>
      <c r="I279" s="80"/>
      <c r="J279" s="83"/>
    </row>
    <row r="280" spans="1:10" s="81" customFormat="1" x14ac:dyDescent="0.3">
      <c r="A280" s="82"/>
      <c r="B280" s="75"/>
      <c r="C280" s="73"/>
      <c r="D280" s="73"/>
      <c r="E280" s="74"/>
      <c r="F280" s="75"/>
      <c r="G280" s="129"/>
      <c r="H280" s="75"/>
      <c r="I280" s="80"/>
      <c r="J280" s="83"/>
    </row>
    <row r="281" spans="1:10" s="81" customFormat="1" x14ac:dyDescent="0.3">
      <c r="A281" s="82"/>
      <c r="B281" s="75"/>
      <c r="C281" s="73"/>
      <c r="D281" s="73"/>
      <c r="E281" s="74"/>
      <c r="F281" s="75"/>
      <c r="G281" s="129"/>
      <c r="H281" s="75"/>
      <c r="I281" s="80"/>
      <c r="J281" s="83"/>
    </row>
    <row r="282" spans="1:10" s="81" customFormat="1" x14ac:dyDescent="0.3">
      <c r="A282" s="82"/>
      <c r="B282" s="75"/>
      <c r="C282" s="73"/>
      <c r="D282" s="73"/>
      <c r="E282" s="74"/>
      <c r="F282" s="75"/>
      <c r="G282" s="129"/>
      <c r="H282" s="75"/>
      <c r="I282" s="80"/>
      <c r="J282" s="83"/>
    </row>
    <row r="283" spans="1:10" s="81" customFormat="1" x14ac:dyDescent="0.3">
      <c r="A283" s="82"/>
      <c r="B283" s="75"/>
      <c r="C283" s="73"/>
      <c r="D283" s="73"/>
      <c r="E283" s="74"/>
      <c r="F283" s="75"/>
      <c r="G283" s="129"/>
      <c r="H283" s="75"/>
      <c r="I283" s="80"/>
      <c r="J283" s="83"/>
    </row>
    <row r="284" spans="1:10" s="81" customFormat="1" x14ac:dyDescent="0.3">
      <c r="A284" s="82"/>
      <c r="B284" s="75"/>
      <c r="C284" s="73"/>
      <c r="D284" s="73"/>
      <c r="E284" s="74"/>
      <c r="F284" s="75"/>
      <c r="G284" s="75"/>
      <c r="H284" s="75"/>
      <c r="I284" s="80"/>
      <c r="J284" s="83"/>
    </row>
    <row r="285" spans="1:10" s="81" customFormat="1" x14ac:dyDescent="0.3">
      <c r="A285" s="82"/>
      <c r="B285" s="75"/>
      <c r="C285" s="73"/>
      <c r="D285" s="73"/>
      <c r="E285" s="74"/>
      <c r="F285" s="75"/>
      <c r="G285" s="75"/>
      <c r="H285" s="75"/>
      <c r="I285" s="80"/>
      <c r="J285" s="83"/>
    </row>
    <row r="286" spans="1:10" s="81" customFormat="1" x14ac:dyDescent="0.3">
      <c r="A286" s="82"/>
      <c r="B286" s="75"/>
      <c r="C286" s="73"/>
      <c r="D286" s="73"/>
      <c r="E286" s="74"/>
      <c r="F286" s="75"/>
      <c r="G286" s="75"/>
      <c r="H286" s="75"/>
      <c r="I286" s="80"/>
      <c r="J286" s="83"/>
    </row>
    <row r="287" spans="1:10" s="81" customFormat="1" x14ac:dyDescent="0.3">
      <c r="A287" s="82"/>
      <c r="B287" s="75"/>
      <c r="C287" s="73"/>
      <c r="D287" s="73"/>
      <c r="E287" s="74"/>
      <c r="F287" s="75"/>
      <c r="G287" s="75"/>
      <c r="H287" s="75"/>
      <c r="I287" s="80"/>
      <c r="J287" s="83"/>
    </row>
    <row r="288" spans="1:10" s="81" customFormat="1" x14ac:dyDescent="0.3">
      <c r="A288" s="82"/>
      <c r="B288" s="75"/>
      <c r="C288" s="73"/>
      <c r="D288" s="73"/>
      <c r="E288" s="74"/>
      <c r="F288" s="75"/>
      <c r="G288" s="75"/>
      <c r="H288" s="75"/>
      <c r="I288" s="80"/>
      <c r="J288" s="83"/>
    </row>
    <row r="289" spans="1:10" s="81" customFormat="1" x14ac:dyDescent="0.3">
      <c r="A289" s="82"/>
      <c r="B289" s="75"/>
      <c r="C289" s="73"/>
      <c r="D289" s="73"/>
      <c r="E289" s="74"/>
      <c r="F289" s="75"/>
      <c r="G289" s="75"/>
      <c r="H289" s="75"/>
      <c r="I289" s="80"/>
      <c r="J289" s="83"/>
    </row>
    <row r="290" spans="1:10" s="81" customFormat="1" x14ac:dyDescent="0.3">
      <c r="A290" s="82"/>
      <c r="B290" s="75"/>
      <c r="C290" s="73"/>
      <c r="D290" s="73"/>
      <c r="E290" s="74"/>
      <c r="F290" s="75"/>
      <c r="G290" s="75"/>
      <c r="H290" s="75"/>
      <c r="I290" s="80"/>
      <c r="J290" s="83"/>
    </row>
    <row r="291" spans="1:10" s="81" customFormat="1" x14ac:dyDescent="0.3">
      <c r="A291" s="82"/>
      <c r="B291" s="75"/>
      <c r="C291" s="73"/>
      <c r="D291" s="73"/>
      <c r="E291" s="74"/>
      <c r="F291" s="75"/>
      <c r="G291" s="75"/>
      <c r="H291" s="75"/>
      <c r="I291" s="80"/>
      <c r="J291" s="83"/>
    </row>
    <row r="292" spans="1:10" s="81" customFormat="1" x14ac:dyDescent="0.3">
      <c r="A292" s="82"/>
      <c r="B292" s="75"/>
      <c r="C292" s="73"/>
      <c r="D292" s="73"/>
      <c r="E292" s="74"/>
      <c r="F292" s="75"/>
      <c r="G292" s="75"/>
      <c r="H292" s="75"/>
      <c r="I292" s="80"/>
      <c r="J292" s="83"/>
    </row>
    <row r="293" spans="1:10" s="81" customFormat="1" x14ac:dyDescent="0.3">
      <c r="A293" s="82"/>
      <c r="B293" s="75"/>
      <c r="C293" s="73"/>
      <c r="D293" s="73"/>
      <c r="E293" s="74"/>
      <c r="F293" s="75"/>
      <c r="G293" s="75"/>
      <c r="H293" s="75"/>
      <c r="I293" s="80"/>
      <c r="J293" s="83"/>
    </row>
    <row r="294" spans="1:10" s="81" customFormat="1" x14ac:dyDescent="0.3">
      <c r="A294" s="82"/>
      <c r="B294" s="75"/>
      <c r="C294" s="73"/>
      <c r="D294" s="73"/>
      <c r="E294" s="74"/>
      <c r="F294" s="75"/>
      <c r="G294" s="75"/>
      <c r="H294" s="75"/>
      <c r="I294" s="80"/>
      <c r="J294" s="83"/>
    </row>
    <row r="295" spans="1:10" s="81" customFormat="1" x14ac:dyDescent="0.3">
      <c r="A295" s="82"/>
      <c r="B295" s="75"/>
      <c r="C295" s="73"/>
      <c r="D295" s="73"/>
      <c r="E295" s="74"/>
      <c r="F295" s="75"/>
      <c r="G295" s="75"/>
      <c r="H295" s="75"/>
      <c r="I295" s="80"/>
      <c r="J295" s="83"/>
    </row>
    <row r="296" spans="1:10" s="81" customFormat="1" x14ac:dyDescent="0.3">
      <c r="A296" s="82"/>
      <c r="B296" s="75"/>
      <c r="C296" s="73"/>
      <c r="D296" s="73"/>
      <c r="E296" s="74"/>
      <c r="F296" s="75"/>
      <c r="G296" s="75"/>
      <c r="H296" s="75"/>
      <c r="I296" s="80"/>
      <c r="J296" s="83"/>
    </row>
    <row r="297" spans="1:10" s="81" customFormat="1" x14ac:dyDescent="0.3">
      <c r="A297" s="82"/>
      <c r="B297" s="75"/>
      <c r="C297" s="73"/>
      <c r="D297" s="73"/>
      <c r="E297" s="74"/>
      <c r="F297" s="75"/>
      <c r="G297" s="75"/>
      <c r="H297" s="75"/>
      <c r="I297" s="80"/>
      <c r="J297" s="83"/>
    </row>
    <row r="298" spans="1:10" s="81" customFormat="1" x14ac:dyDescent="0.3">
      <c r="A298" s="82"/>
      <c r="B298" s="75"/>
      <c r="C298" s="73"/>
      <c r="D298" s="73"/>
      <c r="E298" s="74"/>
      <c r="F298" s="75"/>
      <c r="G298" s="75"/>
      <c r="H298" s="75"/>
      <c r="I298" s="80"/>
      <c r="J298" s="83"/>
    </row>
    <row r="299" spans="1:10" s="81" customFormat="1" x14ac:dyDescent="0.3">
      <c r="A299" s="82"/>
      <c r="B299" s="75"/>
      <c r="C299" s="73"/>
      <c r="D299" s="73"/>
      <c r="E299" s="74"/>
      <c r="F299" s="75"/>
      <c r="G299" s="75"/>
      <c r="H299" s="75"/>
      <c r="I299" s="80"/>
      <c r="J299" s="83"/>
    </row>
    <row r="300" spans="1:10" s="81" customFormat="1" x14ac:dyDescent="0.3">
      <c r="A300" s="82"/>
      <c r="B300" s="75"/>
      <c r="C300" s="73"/>
      <c r="D300" s="73"/>
      <c r="E300" s="74"/>
      <c r="F300" s="75"/>
      <c r="G300" s="75"/>
      <c r="H300" s="75"/>
      <c r="I300" s="80"/>
      <c r="J300" s="83"/>
    </row>
    <row r="301" spans="1:10" s="81" customFormat="1" x14ac:dyDescent="0.3">
      <c r="A301" s="82"/>
      <c r="B301" s="75"/>
      <c r="C301" s="73"/>
      <c r="D301" s="73"/>
      <c r="E301" s="74"/>
      <c r="F301" s="75"/>
      <c r="G301" s="75"/>
      <c r="H301" s="75"/>
      <c r="I301" s="80"/>
      <c r="J301" s="83"/>
    </row>
    <row r="302" spans="1:10" s="81" customFormat="1" x14ac:dyDescent="0.3">
      <c r="A302" s="82"/>
      <c r="B302" s="75"/>
      <c r="C302" s="73"/>
      <c r="D302" s="73"/>
      <c r="E302" s="74"/>
      <c r="F302" s="75"/>
      <c r="G302" s="75"/>
      <c r="H302" s="75"/>
      <c r="I302" s="80"/>
      <c r="J302" s="83"/>
    </row>
    <row r="303" spans="1:10" s="81" customFormat="1" x14ac:dyDescent="0.3">
      <c r="A303" s="82"/>
      <c r="B303" s="75"/>
      <c r="C303" s="73"/>
      <c r="D303" s="73"/>
      <c r="E303" s="74"/>
      <c r="F303" s="75"/>
      <c r="G303" s="75"/>
      <c r="H303" s="75"/>
      <c r="I303" s="80"/>
      <c r="J303" s="83"/>
    </row>
    <row r="304" spans="1:10" s="81" customFormat="1" x14ac:dyDescent="0.3">
      <c r="A304" s="82"/>
      <c r="B304" s="75"/>
      <c r="C304" s="73"/>
      <c r="D304" s="73"/>
      <c r="E304" s="74"/>
      <c r="F304" s="75"/>
      <c r="G304" s="75"/>
      <c r="H304" s="75"/>
      <c r="I304" s="80"/>
      <c r="J304" s="83"/>
    </row>
    <row r="305" spans="1:10" s="81" customFormat="1" x14ac:dyDescent="0.3">
      <c r="A305" s="82"/>
      <c r="B305" s="75"/>
      <c r="C305" s="73"/>
      <c r="D305" s="73"/>
      <c r="E305" s="74"/>
      <c r="F305" s="75"/>
      <c r="G305" s="75"/>
      <c r="H305" s="75"/>
      <c r="I305" s="80"/>
      <c r="J305" s="83"/>
    </row>
    <row r="306" spans="1:10" s="81" customFormat="1" x14ac:dyDescent="0.3">
      <c r="A306" s="82"/>
      <c r="B306" s="75"/>
      <c r="C306" s="73"/>
      <c r="D306" s="73"/>
      <c r="E306" s="74"/>
      <c r="F306" s="75"/>
      <c r="G306" s="75"/>
      <c r="H306" s="75"/>
      <c r="I306" s="80"/>
      <c r="J306" s="83"/>
    </row>
    <row r="307" spans="1:10" s="81" customFormat="1" x14ac:dyDescent="0.3">
      <c r="A307" s="82"/>
      <c r="B307" s="75"/>
      <c r="C307" s="73"/>
      <c r="D307" s="73"/>
      <c r="E307" s="74"/>
      <c r="F307" s="75"/>
      <c r="G307" s="75"/>
      <c r="H307" s="75"/>
      <c r="I307" s="80"/>
      <c r="J307" s="83"/>
    </row>
    <row r="308" spans="1:10" s="81" customFormat="1" x14ac:dyDescent="0.3">
      <c r="A308" s="82"/>
      <c r="B308" s="75"/>
      <c r="C308" s="73"/>
      <c r="D308" s="73"/>
      <c r="E308" s="74"/>
      <c r="F308" s="75"/>
      <c r="G308" s="75"/>
      <c r="H308" s="75"/>
      <c r="I308" s="80"/>
      <c r="J308" s="83"/>
    </row>
    <row r="309" spans="1:10" s="81" customFormat="1" x14ac:dyDescent="0.3">
      <c r="A309" s="82"/>
      <c r="B309" s="75"/>
      <c r="C309" s="73"/>
      <c r="D309" s="73"/>
      <c r="E309" s="74"/>
      <c r="F309" s="75"/>
      <c r="G309" s="75"/>
      <c r="H309" s="75"/>
      <c r="I309" s="80"/>
      <c r="J309" s="83"/>
    </row>
    <row r="310" spans="1:10" s="81" customFormat="1" x14ac:dyDescent="0.3">
      <c r="A310" s="82"/>
      <c r="B310" s="75"/>
      <c r="C310" s="73"/>
      <c r="D310" s="73"/>
      <c r="E310" s="74"/>
      <c r="F310" s="75"/>
      <c r="G310" s="129"/>
      <c r="H310" s="75"/>
      <c r="I310" s="80"/>
      <c r="J310" s="83"/>
    </row>
    <row r="311" spans="1:10" s="81" customFormat="1" x14ac:dyDescent="0.3">
      <c r="A311" s="82"/>
      <c r="B311" s="75"/>
      <c r="C311" s="73"/>
      <c r="D311" s="73"/>
      <c r="E311" s="74"/>
      <c r="F311" s="75"/>
      <c r="G311" s="129"/>
      <c r="H311" s="75"/>
      <c r="I311" s="80"/>
      <c r="J311" s="83"/>
    </row>
    <row r="312" spans="1:10" s="81" customFormat="1" x14ac:dyDescent="0.3">
      <c r="A312" s="82"/>
      <c r="B312" s="75"/>
      <c r="C312" s="73"/>
      <c r="D312" s="73"/>
      <c r="E312" s="74"/>
      <c r="F312" s="75"/>
      <c r="G312" s="129"/>
      <c r="H312" s="75"/>
      <c r="I312" s="80"/>
      <c r="J312" s="83"/>
    </row>
    <row r="313" spans="1:10" s="81" customFormat="1" x14ac:dyDescent="0.3">
      <c r="A313" s="82"/>
      <c r="B313" s="75"/>
      <c r="C313" s="73"/>
      <c r="D313" s="73"/>
      <c r="E313" s="74"/>
      <c r="F313" s="75"/>
      <c r="G313" s="129"/>
      <c r="H313" s="75"/>
      <c r="I313" s="80"/>
      <c r="J313" s="83"/>
    </row>
    <row r="314" spans="1:10" s="81" customFormat="1" x14ac:dyDescent="0.3">
      <c r="A314" s="82"/>
      <c r="B314" s="75"/>
      <c r="C314" s="73"/>
      <c r="D314" s="73"/>
      <c r="E314" s="74"/>
      <c r="F314" s="75"/>
      <c r="G314" s="129"/>
      <c r="H314" s="75"/>
      <c r="I314" s="80"/>
      <c r="J314" s="83"/>
    </row>
    <row r="315" spans="1:10" s="81" customFormat="1" x14ac:dyDescent="0.3">
      <c r="A315" s="82"/>
      <c r="B315" s="75"/>
      <c r="C315" s="73"/>
      <c r="D315" s="73"/>
      <c r="E315" s="74"/>
      <c r="F315" s="75"/>
      <c r="G315" s="129"/>
      <c r="H315" s="75"/>
      <c r="I315" s="80"/>
      <c r="J315" s="83"/>
    </row>
    <row r="316" spans="1:10" s="81" customFormat="1" x14ac:dyDescent="0.3">
      <c r="A316" s="82"/>
      <c r="B316" s="75"/>
      <c r="C316" s="73"/>
      <c r="D316" s="73"/>
      <c r="E316" s="74"/>
      <c r="F316" s="75"/>
      <c r="G316" s="129"/>
      <c r="H316" s="75"/>
      <c r="I316" s="80"/>
      <c r="J316" s="83"/>
    </row>
    <row r="317" spans="1:10" s="81" customFormat="1" x14ac:dyDescent="0.3">
      <c r="A317" s="82"/>
      <c r="B317" s="75"/>
      <c r="C317" s="73"/>
      <c r="D317" s="73"/>
      <c r="E317" s="74"/>
      <c r="F317" s="75"/>
      <c r="G317" s="129"/>
      <c r="H317" s="75"/>
      <c r="I317" s="80"/>
      <c r="J317" s="83"/>
    </row>
    <row r="318" spans="1:10" s="81" customFormat="1" x14ac:dyDescent="0.3">
      <c r="A318" s="82"/>
      <c r="B318" s="75"/>
      <c r="C318" s="73"/>
      <c r="D318" s="73"/>
      <c r="E318" s="74"/>
      <c r="F318" s="75"/>
      <c r="G318" s="129"/>
      <c r="H318" s="75"/>
      <c r="I318" s="80"/>
      <c r="J318" s="83"/>
    </row>
    <row r="319" spans="1:10" s="81" customFormat="1" x14ac:dyDescent="0.3">
      <c r="A319" s="82"/>
      <c r="B319" s="75"/>
      <c r="C319" s="73"/>
      <c r="D319" s="73"/>
      <c r="E319" s="74"/>
      <c r="F319" s="75"/>
      <c r="G319" s="129"/>
      <c r="H319" s="75"/>
      <c r="I319" s="80"/>
      <c r="J319" s="83"/>
    </row>
    <row r="320" spans="1:10" s="81" customFormat="1" x14ac:dyDescent="0.3">
      <c r="A320" s="82"/>
      <c r="B320" s="75"/>
      <c r="C320" s="73"/>
      <c r="D320" s="73"/>
      <c r="E320" s="74"/>
      <c r="F320" s="75"/>
      <c r="G320" s="129"/>
      <c r="H320" s="75"/>
      <c r="I320" s="80"/>
      <c r="J320" s="83"/>
    </row>
    <row r="321" spans="1:10" s="81" customFormat="1" x14ac:dyDescent="0.3">
      <c r="A321" s="82"/>
      <c r="B321" s="75"/>
      <c r="C321" s="73"/>
      <c r="D321" s="73"/>
      <c r="E321" s="74"/>
      <c r="F321" s="75"/>
      <c r="G321" s="129"/>
      <c r="H321" s="75"/>
      <c r="I321" s="80"/>
      <c r="J321" s="83"/>
    </row>
    <row r="322" spans="1:10" s="81" customFormat="1" x14ac:dyDescent="0.3">
      <c r="A322" s="82"/>
      <c r="B322" s="75"/>
      <c r="C322" s="73"/>
      <c r="D322" s="73"/>
      <c r="E322" s="74"/>
      <c r="F322" s="75"/>
      <c r="G322" s="129"/>
      <c r="H322" s="75"/>
      <c r="I322" s="80"/>
      <c r="J322" s="83"/>
    </row>
    <row r="323" spans="1:10" s="81" customFormat="1" x14ac:dyDescent="0.3">
      <c r="A323" s="82"/>
      <c r="B323" s="75"/>
      <c r="C323" s="73"/>
      <c r="D323" s="73"/>
      <c r="E323" s="74"/>
      <c r="F323" s="75"/>
      <c r="G323" s="129"/>
      <c r="H323" s="75"/>
      <c r="I323" s="80"/>
      <c r="J323" s="83"/>
    </row>
    <row r="324" spans="1:10" s="81" customFormat="1" x14ac:dyDescent="0.3">
      <c r="A324" s="82"/>
      <c r="B324" s="75"/>
      <c r="C324" s="73"/>
      <c r="D324" s="73"/>
      <c r="E324" s="74"/>
      <c r="F324" s="75"/>
      <c r="G324" s="129"/>
      <c r="H324" s="75"/>
      <c r="I324" s="80"/>
      <c r="J324" s="83"/>
    </row>
    <row r="325" spans="1:10" s="81" customFormat="1" x14ac:dyDescent="0.3">
      <c r="A325" s="82"/>
      <c r="B325" s="75"/>
      <c r="C325" s="73"/>
      <c r="D325" s="73"/>
      <c r="E325" s="74"/>
      <c r="F325" s="75"/>
      <c r="G325" s="129"/>
      <c r="H325" s="75"/>
      <c r="I325" s="80"/>
      <c r="J325" s="83"/>
    </row>
    <row r="326" spans="1:10" s="81" customFormat="1" x14ac:dyDescent="0.3">
      <c r="A326" s="82"/>
      <c r="B326" s="75"/>
      <c r="C326" s="73"/>
      <c r="D326" s="73"/>
      <c r="E326" s="74"/>
      <c r="F326" s="75"/>
      <c r="G326" s="129"/>
      <c r="H326" s="75"/>
      <c r="I326" s="80"/>
      <c r="J326" s="83"/>
    </row>
    <row r="327" spans="1:10" s="81" customFormat="1" x14ac:dyDescent="0.3">
      <c r="A327" s="82"/>
      <c r="B327" s="75"/>
      <c r="C327" s="73"/>
      <c r="D327" s="73"/>
      <c r="E327" s="74"/>
      <c r="F327" s="75"/>
      <c r="G327" s="129"/>
      <c r="H327" s="75"/>
      <c r="I327" s="80"/>
      <c r="J327" s="83"/>
    </row>
    <row r="328" spans="1:10" s="81" customFormat="1" x14ac:dyDescent="0.3">
      <c r="A328" s="82"/>
      <c r="B328" s="75"/>
      <c r="C328" s="73"/>
      <c r="D328" s="73"/>
      <c r="E328" s="74"/>
      <c r="F328" s="75"/>
      <c r="G328" s="129"/>
      <c r="H328" s="75"/>
      <c r="I328" s="80"/>
      <c r="J328" s="83"/>
    </row>
    <row r="329" spans="1:10" s="81" customFormat="1" x14ac:dyDescent="0.3">
      <c r="A329" s="82"/>
      <c r="B329" s="75"/>
      <c r="C329" s="73"/>
      <c r="D329" s="73"/>
      <c r="E329" s="74"/>
      <c r="F329" s="75"/>
      <c r="G329" s="129"/>
      <c r="H329" s="75"/>
      <c r="I329" s="80"/>
      <c r="J329" s="83"/>
    </row>
    <row r="330" spans="1:10" s="81" customFormat="1" x14ac:dyDescent="0.3">
      <c r="A330" s="82"/>
      <c r="B330" s="75"/>
      <c r="C330" s="73"/>
      <c r="D330" s="73"/>
      <c r="E330" s="74"/>
      <c r="F330" s="75"/>
      <c r="G330" s="129"/>
      <c r="H330" s="75"/>
      <c r="I330" s="80"/>
      <c r="J330" s="83"/>
    </row>
    <row r="331" spans="1:10" s="81" customFormat="1" x14ac:dyDescent="0.3">
      <c r="A331" s="82"/>
      <c r="B331" s="75"/>
      <c r="C331" s="73"/>
      <c r="D331" s="73"/>
      <c r="E331" s="74"/>
      <c r="F331" s="75"/>
      <c r="G331" s="129"/>
      <c r="H331" s="75"/>
      <c r="I331" s="80"/>
      <c r="J331" s="83"/>
    </row>
    <row r="332" spans="1:10" s="81" customFormat="1" x14ac:dyDescent="0.3">
      <c r="A332" s="82"/>
      <c r="B332" s="75"/>
      <c r="C332" s="73"/>
      <c r="D332" s="73"/>
      <c r="E332" s="74"/>
      <c r="F332" s="75"/>
      <c r="G332" s="129"/>
      <c r="H332" s="75"/>
      <c r="I332" s="80"/>
      <c r="J332" s="83"/>
    </row>
    <row r="333" spans="1:10" s="81" customFormat="1" x14ac:dyDescent="0.3">
      <c r="A333" s="82"/>
      <c r="B333" s="75"/>
      <c r="C333" s="73"/>
      <c r="D333" s="73"/>
      <c r="E333" s="74"/>
      <c r="F333" s="75"/>
      <c r="G333" s="129"/>
      <c r="H333" s="75"/>
      <c r="I333" s="80"/>
      <c r="J333" s="83"/>
    </row>
    <row r="334" spans="1:10" s="81" customFormat="1" x14ac:dyDescent="0.3">
      <c r="A334" s="82"/>
      <c r="B334" s="75"/>
      <c r="C334" s="73"/>
      <c r="D334" s="73"/>
      <c r="E334" s="74"/>
      <c r="F334" s="75"/>
      <c r="G334" s="75"/>
      <c r="H334" s="75"/>
      <c r="I334" s="80"/>
      <c r="J334" s="83"/>
    </row>
    <row r="335" spans="1:10" s="81" customFormat="1" x14ac:dyDescent="0.3">
      <c r="A335" s="82"/>
      <c r="B335" s="75"/>
      <c r="C335" s="73"/>
      <c r="D335" s="73"/>
      <c r="E335" s="74"/>
      <c r="F335" s="75"/>
      <c r="G335" s="75"/>
      <c r="H335" s="75"/>
      <c r="I335" s="80"/>
      <c r="J335" s="83"/>
    </row>
    <row r="336" spans="1:10" s="81" customFormat="1" x14ac:dyDescent="0.3">
      <c r="A336" s="82"/>
      <c r="B336" s="75"/>
      <c r="C336" s="73"/>
      <c r="D336" s="73"/>
      <c r="E336" s="74"/>
      <c r="F336" s="75"/>
      <c r="G336" s="75"/>
      <c r="H336" s="75"/>
      <c r="I336" s="80"/>
      <c r="J336" s="83"/>
    </row>
    <row r="337" spans="1:10" s="81" customFormat="1" x14ac:dyDescent="0.3">
      <c r="A337" s="82"/>
      <c r="B337" s="75"/>
      <c r="C337" s="73"/>
      <c r="D337" s="73"/>
      <c r="E337" s="74"/>
      <c r="F337" s="75"/>
      <c r="G337" s="75"/>
      <c r="H337" s="75"/>
      <c r="I337" s="80"/>
      <c r="J337" s="83"/>
    </row>
    <row r="338" spans="1:10" s="81" customFormat="1" x14ac:dyDescent="0.3">
      <c r="A338" s="82"/>
      <c r="B338" s="75"/>
      <c r="C338" s="73"/>
      <c r="D338" s="73"/>
      <c r="E338" s="74"/>
      <c r="F338" s="75"/>
      <c r="G338" s="75"/>
      <c r="H338" s="75"/>
      <c r="I338" s="80"/>
      <c r="J338" s="83"/>
    </row>
    <row r="339" spans="1:10" s="81" customFormat="1" x14ac:dyDescent="0.3">
      <c r="A339" s="82"/>
      <c r="B339" s="75"/>
      <c r="C339" s="73"/>
      <c r="D339" s="73"/>
      <c r="E339" s="74"/>
      <c r="F339" s="75"/>
      <c r="G339" s="75"/>
      <c r="H339" s="75"/>
      <c r="I339" s="80"/>
      <c r="J339" s="83"/>
    </row>
    <row r="340" spans="1:10" s="81" customFormat="1" x14ac:dyDescent="0.3">
      <c r="A340" s="82"/>
      <c r="B340" s="75"/>
      <c r="C340" s="73"/>
      <c r="D340" s="73"/>
      <c r="E340" s="74"/>
      <c r="F340" s="75"/>
      <c r="G340" s="75"/>
      <c r="H340" s="75"/>
      <c r="I340" s="80"/>
      <c r="J340" s="83"/>
    </row>
    <row r="341" spans="1:10" s="81" customFormat="1" x14ac:dyDescent="0.3">
      <c r="A341" s="82"/>
      <c r="B341" s="75"/>
      <c r="C341" s="73"/>
      <c r="D341" s="73"/>
      <c r="E341" s="74"/>
      <c r="F341" s="75"/>
      <c r="G341" s="75"/>
      <c r="H341" s="75"/>
      <c r="I341" s="80"/>
      <c r="J341" s="83"/>
    </row>
    <row r="342" spans="1:10" s="81" customFormat="1" x14ac:dyDescent="0.3">
      <c r="A342" s="82"/>
      <c r="B342" s="75"/>
      <c r="C342" s="73"/>
      <c r="D342" s="73"/>
      <c r="E342" s="74"/>
      <c r="F342" s="75"/>
      <c r="G342" s="75"/>
      <c r="H342" s="75"/>
      <c r="I342" s="80"/>
      <c r="J342" s="83"/>
    </row>
    <row r="343" spans="1:10" s="81" customFormat="1" x14ac:dyDescent="0.3">
      <c r="A343" s="82"/>
      <c r="B343" s="75"/>
      <c r="C343" s="73"/>
      <c r="D343" s="73"/>
      <c r="E343" s="74"/>
      <c r="F343" s="75"/>
      <c r="G343" s="75"/>
      <c r="H343" s="75"/>
      <c r="I343" s="80"/>
      <c r="J343" s="83"/>
    </row>
    <row r="344" spans="1:10" s="81" customFormat="1" x14ac:dyDescent="0.3">
      <c r="A344" s="82"/>
      <c r="B344" s="75"/>
      <c r="C344" s="73"/>
      <c r="D344" s="73"/>
      <c r="E344" s="74"/>
      <c r="F344" s="75"/>
      <c r="G344" s="75"/>
      <c r="H344" s="75"/>
      <c r="I344" s="80"/>
      <c r="J344" s="83"/>
    </row>
    <row r="345" spans="1:10" s="81" customFormat="1" x14ac:dyDescent="0.3">
      <c r="A345" s="82"/>
      <c r="B345" s="75"/>
      <c r="C345" s="73"/>
      <c r="D345" s="73"/>
      <c r="E345" s="74"/>
      <c r="F345" s="75"/>
      <c r="G345" s="75"/>
      <c r="H345" s="75"/>
      <c r="I345" s="80"/>
      <c r="J345" s="83"/>
    </row>
    <row r="346" spans="1:10" s="81" customFormat="1" x14ac:dyDescent="0.3">
      <c r="A346" s="82"/>
      <c r="B346" s="75"/>
      <c r="C346" s="73"/>
      <c r="D346" s="73"/>
      <c r="E346" s="74"/>
      <c r="F346" s="75"/>
      <c r="G346" s="75"/>
      <c r="H346" s="75"/>
      <c r="I346" s="80"/>
      <c r="J346" s="83"/>
    </row>
    <row r="347" spans="1:10" s="81" customFormat="1" x14ac:dyDescent="0.3">
      <c r="A347" s="82"/>
      <c r="B347" s="75"/>
      <c r="C347" s="73"/>
      <c r="D347" s="73"/>
      <c r="E347" s="74"/>
      <c r="F347" s="75"/>
      <c r="G347" s="75"/>
      <c r="H347" s="75"/>
      <c r="I347" s="80"/>
      <c r="J347" s="83"/>
    </row>
    <row r="348" spans="1:10" s="81" customFormat="1" x14ac:dyDescent="0.3">
      <c r="A348" s="82"/>
      <c r="B348" s="75"/>
      <c r="C348" s="73"/>
      <c r="D348" s="73"/>
      <c r="E348" s="74"/>
      <c r="F348" s="75"/>
      <c r="G348" s="75"/>
      <c r="H348" s="75"/>
      <c r="I348" s="80"/>
      <c r="J348" s="83"/>
    </row>
    <row r="349" spans="1:10" s="81" customFormat="1" x14ac:dyDescent="0.3">
      <c r="A349" s="82"/>
      <c r="B349" s="75"/>
      <c r="C349" s="73"/>
      <c r="D349" s="73"/>
      <c r="E349" s="74"/>
      <c r="F349" s="75"/>
      <c r="G349" s="75"/>
      <c r="H349" s="75"/>
      <c r="I349" s="80"/>
      <c r="J349" s="83"/>
    </row>
    <row r="350" spans="1:10" s="81" customFormat="1" x14ac:dyDescent="0.3">
      <c r="A350" s="82"/>
      <c r="B350" s="75"/>
      <c r="C350" s="73"/>
      <c r="D350" s="73"/>
      <c r="E350" s="74"/>
      <c r="F350" s="75"/>
      <c r="G350" s="75"/>
      <c r="H350" s="75"/>
      <c r="I350" s="80"/>
      <c r="J350" s="83"/>
    </row>
    <row r="351" spans="1:10" s="81" customFormat="1" x14ac:dyDescent="0.3">
      <c r="A351" s="82"/>
      <c r="B351" s="75"/>
      <c r="C351" s="73"/>
      <c r="D351" s="73"/>
      <c r="E351" s="74"/>
      <c r="F351" s="75"/>
      <c r="G351" s="75"/>
      <c r="H351" s="75"/>
      <c r="I351" s="80"/>
      <c r="J351" s="83"/>
    </row>
    <row r="352" spans="1:10" s="81" customFormat="1" x14ac:dyDescent="0.3">
      <c r="A352" s="82"/>
      <c r="B352" s="75"/>
      <c r="C352" s="73"/>
      <c r="D352" s="73"/>
      <c r="E352" s="74"/>
      <c r="F352" s="75"/>
      <c r="G352" s="75"/>
      <c r="H352" s="75"/>
      <c r="I352" s="80"/>
      <c r="J352" s="83"/>
    </row>
    <row r="353" spans="1:10" s="81" customFormat="1" x14ac:dyDescent="0.3">
      <c r="A353" s="82"/>
      <c r="B353" s="75"/>
      <c r="C353" s="73"/>
      <c r="D353" s="73"/>
      <c r="E353" s="74"/>
      <c r="F353" s="75"/>
      <c r="G353" s="75"/>
      <c r="H353" s="75"/>
      <c r="I353" s="80"/>
      <c r="J353" s="83"/>
    </row>
    <row r="354" spans="1:10" s="81" customFormat="1" x14ac:dyDescent="0.3">
      <c r="A354" s="82"/>
      <c r="B354" s="75"/>
      <c r="C354" s="73"/>
      <c r="D354" s="73"/>
      <c r="E354" s="74"/>
      <c r="F354" s="75"/>
      <c r="G354" s="75"/>
      <c r="H354" s="75"/>
      <c r="I354" s="80"/>
      <c r="J354" s="83"/>
    </row>
    <row r="355" spans="1:10" s="81" customFormat="1" x14ac:dyDescent="0.3">
      <c r="A355" s="82"/>
      <c r="B355" s="75"/>
      <c r="C355" s="73"/>
      <c r="D355" s="73"/>
      <c r="E355" s="74"/>
      <c r="F355" s="75"/>
      <c r="G355" s="75"/>
      <c r="H355" s="75"/>
      <c r="I355" s="80"/>
      <c r="J355" s="83"/>
    </row>
    <row r="356" spans="1:10" s="81" customFormat="1" x14ac:dyDescent="0.3">
      <c r="A356" s="82"/>
      <c r="B356" s="75"/>
      <c r="C356" s="73"/>
      <c r="D356" s="73"/>
      <c r="E356" s="74"/>
      <c r="F356" s="75"/>
      <c r="G356" s="75"/>
      <c r="H356" s="75"/>
      <c r="I356" s="80"/>
      <c r="J356" s="83"/>
    </row>
    <row r="357" spans="1:10" s="81" customFormat="1" x14ac:dyDescent="0.3">
      <c r="A357" s="82"/>
      <c r="B357" s="75"/>
      <c r="C357" s="73"/>
      <c r="D357" s="73"/>
      <c r="E357" s="74"/>
      <c r="F357" s="75"/>
      <c r="G357" s="75"/>
      <c r="H357" s="75"/>
      <c r="I357" s="80"/>
      <c r="J357" s="83"/>
    </row>
    <row r="358" spans="1:10" s="81" customFormat="1" x14ac:dyDescent="0.3">
      <c r="A358" s="82"/>
      <c r="B358" s="75"/>
      <c r="C358" s="73"/>
      <c r="D358" s="73"/>
      <c r="E358" s="74"/>
      <c r="F358" s="75"/>
      <c r="G358" s="75"/>
      <c r="H358" s="75"/>
      <c r="I358" s="80"/>
      <c r="J358" s="83"/>
    </row>
    <row r="359" spans="1:10" s="81" customFormat="1" x14ac:dyDescent="0.3">
      <c r="A359" s="82"/>
      <c r="B359" s="75"/>
      <c r="C359" s="73"/>
      <c r="D359" s="73"/>
      <c r="E359" s="74"/>
      <c r="F359" s="75"/>
      <c r="G359" s="75"/>
      <c r="H359" s="75"/>
      <c r="I359" s="80"/>
      <c r="J359" s="83"/>
    </row>
    <row r="360" spans="1:10" s="81" customFormat="1" x14ac:dyDescent="0.3">
      <c r="A360" s="82"/>
      <c r="B360" s="75"/>
      <c r="C360" s="73"/>
      <c r="D360" s="73"/>
      <c r="E360" s="74"/>
      <c r="F360" s="75"/>
      <c r="G360" s="129"/>
      <c r="H360" s="75"/>
      <c r="I360" s="80"/>
      <c r="J360" s="83"/>
    </row>
    <row r="361" spans="1:10" s="81" customFormat="1" x14ac:dyDescent="0.3">
      <c r="A361" s="82"/>
      <c r="B361" s="75"/>
      <c r="C361" s="73"/>
      <c r="D361" s="73"/>
      <c r="E361" s="74"/>
      <c r="F361" s="75"/>
      <c r="G361" s="129"/>
      <c r="H361" s="75"/>
      <c r="I361" s="80"/>
      <c r="J361" s="83"/>
    </row>
    <row r="362" spans="1:10" s="81" customFormat="1" x14ac:dyDescent="0.3">
      <c r="A362" s="82"/>
      <c r="B362" s="75"/>
      <c r="C362" s="73"/>
      <c r="D362" s="73"/>
      <c r="E362" s="74"/>
      <c r="F362" s="75"/>
      <c r="G362" s="129"/>
      <c r="H362" s="75"/>
      <c r="I362" s="80"/>
      <c r="J362" s="83"/>
    </row>
    <row r="363" spans="1:10" s="81" customFormat="1" x14ac:dyDescent="0.3">
      <c r="A363" s="82"/>
      <c r="B363" s="75"/>
      <c r="C363" s="73"/>
      <c r="D363" s="73"/>
      <c r="E363" s="74"/>
      <c r="F363" s="75"/>
      <c r="G363" s="129"/>
      <c r="H363" s="75"/>
      <c r="I363" s="80"/>
      <c r="J363" s="83"/>
    </row>
    <row r="364" spans="1:10" s="81" customFormat="1" x14ac:dyDescent="0.3">
      <c r="A364" s="82"/>
      <c r="B364" s="75"/>
      <c r="C364" s="73"/>
      <c r="D364" s="73"/>
      <c r="E364" s="74"/>
      <c r="F364" s="75"/>
      <c r="G364" s="129"/>
      <c r="H364" s="75"/>
      <c r="I364" s="80"/>
      <c r="J364" s="83"/>
    </row>
    <row r="365" spans="1:10" s="81" customFormat="1" x14ac:dyDescent="0.3">
      <c r="A365" s="82"/>
      <c r="B365" s="75"/>
      <c r="C365" s="73"/>
      <c r="D365" s="73"/>
      <c r="E365" s="74"/>
      <c r="F365" s="75"/>
      <c r="G365" s="129"/>
      <c r="H365" s="75"/>
      <c r="I365" s="80"/>
      <c r="J365" s="83"/>
    </row>
    <row r="366" spans="1:10" s="81" customFormat="1" x14ac:dyDescent="0.3">
      <c r="A366" s="82"/>
      <c r="B366" s="75"/>
      <c r="C366" s="73"/>
      <c r="D366" s="73"/>
      <c r="E366" s="74"/>
      <c r="F366" s="75"/>
      <c r="G366" s="129"/>
      <c r="H366" s="75"/>
      <c r="I366" s="80"/>
      <c r="J366" s="83"/>
    </row>
    <row r="367" spans="1:10" s="81" customFormat="1" x14ac:dyDescent="0.3">
      <c r="A367" s="82"/>
      <c r="B367" s="75"/>
      <c r="C367" s="73"/>
      <c r="D367" s="73"/>
      <c r="E367" s="74"/>
      <c r="F367" s="75"/>
      <c r="G367" s="129"/>
      <c r="H367" s="75"/>
      <c r="I367" s="80"/>
      <c r="J367" s="83"/>
    </row>
    <row r="368" spans="1:10" s="81" customFormat="1" x14ac:dyDescent="0.3">
      <c r="A368" s="82"/>
      <c r="B368" s="75"/>
      <c r="C368" s="73"/>
      <c r="D368" s="73"/>
      <c r="E368" s="74"/>
      <c r="F368" s="75"/>
      <c r="G368" s="129"/>
      <c r="H368" s="75"/>
      <c r="I368" s="80"/>
      <c r="J368" s="83"/>
    </row>
    <row r="369" spans="1:10" s="81" customFormat="1" x14ac:dyDescent="0.3">
      <c r="A369" s="82"/>
      <c r="B369" s="75"/>
      <c r="C369" s="73"/>
      <c r="D369" s="73"/>
      <c r="E369" s="74"/>
      <c r="F369" s="75"/>
      <c r="G369" s="129"/>
      <c r="H369" s="75"/>
      <c r="I369" s="80"/>
      <c r="J369" s="83"/>
    </row>
    <row r="370" spans="1:10" s="81" customFormat="1" x14ac:dyDescent="0.3">
      <c r="A370" s="82"/>
      <c r="B370" s="75"/>
      <c r="C370" s="73"/>
      <c r="D370" s="73"/>
      <c r="E370" s="74"/>
      <c r="F370" s="75"/>
      <c r="G370" s="129"/>
      <c r="H370" s="75"/>
      <c r="I370" s="80"/>
      <c r="J370" s="83"/>
    </row>
    <row r="371" spans="1:10" s="81" customFormat="1" x14ac:dyDescent="0.3">
      <c r="A371" s="82"/>
      <c r="B371" s="75"/>
      <c r="C371" s="73"/>
      <c r="D371" s="73"/>
      <c r="E371" s="74"/>
      <c r="F371" s="75"/>
      <c r="G371" s="129"/>
      <c r="H371" s="75"/>
      <c r="I371" s="80"/>
      <c r="J371" s="83"/>
    </row>
    <row r="372" spans="1:10" s="81" customFormat="1" x14ac:dyDescent="0.3">
      <c r="A372" s="82"/>
      <c r="B372" s="75"/>
      <c r="C372" s="73"/>
      <c r="D372" s="73"/>
      <c r="E372" s="74"/>
      <c r="F372" s="75"/>
      <c r="G372" s="129"/>
      <c r="H372" s="75"/>
      <c r="I372" s="80"/>
      <c r="J372" s="83"/>
    </row>
    <row r="373" spans="1:10" s="81" customFormat="1" x14ac:dyDescent="0.3">
      <c r="A373" s="82"/>
      <c r="B373" s="75"/>
      <c r="C373" s="73"/>
      <c r="D373" s="73"/>
      <c r="E373" s="74"/>
      <c r="F373" s="75"/>
      <c r="G373" s="129"/>
      <c r="H373" s="75"/>
      <c r="I373" s="80"/>
      <c r="J373" s="83"/>
    </row>
    <row r="374" spans="1:10" s="81" customFormat="1" x14ac:dyDescent="0.3">
      <c r="A374" s="82"/>
      <c r="B374" s="75"/>
      <c r="C374" s="73"/>
      <c r="D374" s="73"/>
      <c r="E374" s="74"/>
      <c r="F374" s="75"/>
      <c r="G374" s="129"/>
      <c r="H374" s="75"/>
      <c r="I374" s="80"/>
      <c r="J374" s="83"/>
    </row>
    <row r="375" spans="1:10" s="81" customFormat="1" x14ac:dyDescent="0.3">
      <c r="A375" s="82"/>
      <c r="B375" s="75"/>
      <c r="C375" s="73"/>
      <c r="D375" s="73"/>
      <c r="E375" s="74"/>
      <c r="F375" s="75"/>
      <c r="G375" s="129"/>
      <c r="H375" s="75"/>
      <c r="I375" s="80"/>
      <c r="J375" s="83"/>
    </row>
    <row r="376" spans="1:10" s="81" customFormat="1" x14ac:dyDescent="0.3">
      <c r="A376" s="82"/>
      <c r="B376" s="75"/>
      <c r="C376" s="73"/>
      <c r="D376" s="73"/>
      <c r="E376" s="74"/>
      <c r="F376" s="75"/>
      <c r="G376" s="129"/>
      <c r="H376" s="75"/>
      <c r="I376" s="80"/>
      <c r="J376" s="83"/>
    </row>
    <row r="377" spans="1:10" s="81" customFormat="1" x14ac:dyDescent="0.3">
      <c r="A377" s="82"/>
      <c r="B377" s="75"/>
      <c r="C377" s="73"/>
      <c r="D377" s="73"/>
      <c r="E377" s="74"/>
      <c r="F377" s="75"/>
      <c r="G377" s="129"/>
      <c r="H377" s="75"/>
      <c r="I377" s="80"/>
      <c r="J377" s="83"/>
    </row>
    <row r="378" spans="1:10" s="81" customFormat="1" x14ac:dyDescent="0.3">
      <c r="A378" s="82"/>
      <c r="B378" s="75"/>
      <c r="C378" s="73"/>
      <c r="D378" s="73"/>
      <c r="E378" s="74"/>
      <c r="F378" s="75"/>
      <c r="G378" s="129"/>
      <c r="H378" s="75"/>
      <c r="I378" s="80"/>
      <c r="J378" s="83"/>
    </row>
    <row r="379" spans="1:10" s="81" customFormat="1" x14ac:dyDescent="0.3">
      <c r="A379" s="82"/>
      <c r="B379" s="75"/>
      <c r="C379" s="73"/>
      <c r="D379" s="73"/>
      <c r="E379" s="74"/>
      <c r="F379" s="75"/>
      <c r="G379" s="129"/>
      <c r="H379" s="75"/>
      <c r="I379" s="80"/>
      <c r="J379" s="83"/>
    </row>
    <row r="380" spans="1:10" s="81" customFormat="1" x14ac:dyDescent="0.3">
      <c r="A380" s="82"/>
      <c r="B380" s="75"/>
      <c r="C380" s="73"/>
      <c r="D380" s="73"/>
      <c r="E380" s="74"/>
      <c r="F380" s="75"/>
      <c r="G380" s="129"/>
      <c r="H380" s="75"/>
      <c r="I380" s="80"/>
      <c r="J380" s="83"/>
    </row>
    <row r="381" spans="1:10" s="81" customFormat="1" x14ac:dyDescent="0.3">
      <c r="A381" s="82"/>
      <c r="B381" s="75"/>
      <c r="C381" s="73"/>
      <c r="D381" s="73"/>
      <c r="E381" s="74"/>
      <c r="F381" s="75"/>
      <c r="G381" s="129"/>
      <c r="H381" s="75"/>
      <c r="I381" s="80"/>
      <c r="J381" s="83"/>
    </row>
    <row r="382" spans="1:10" s="81" customFormat="1" x14ac:dyDescent="0.3">
      <c r="A382" s="82"/>
      <c r="B382" s="75"/>
      <c r="C382" s="73"/>
      <c r="D382" s="73"/>
      <c r="E382" s="74"/>
      <c r="F382" s="75"/>
      <c r="G382" s="129"/>
      <c r="H382" s="75"/>
      <c r="I382" s="80"/>
      <c r="J382" s="83"/>
    </row>
    <row r="383" spans="1:10" s="81" customFormat="1" x14ac:dyDescent="0.3">
      <c r="A383" s="82"/>
      <c r="B383" s="75"/>
      <c r="C383" s="73"/>
      <c r="D383" s="73"/>
      <c r="E383" s="74"/>
      <c r="F383" s="75"/>
      <c r="G383" s="129"/>
      <c r="H383" s="75"/>
      <c r="I383" s="80"/>
      <c r="J383" s="83"/>
    </row>
    <row r="384" spans="1:10" s="81" customFormat="1" x14ac:dyDescent="0.3">
      <c r="A384" s="82"/>
      <c r="B384" s="75"/>
      <c r="C384" s="73"/>
      <c r="D384" s="73"/>
      <c r="E384" s="74"/>
      <c r="F384" s="75"/>
      <c r="G384" s="75"/>
      <c r="H384" s="75"/>
      <c r="I384" s="80"/>
      <c r="J384" s="83"/>
    </row>
    <row r="385" spans="1:10" s="81" customFormat="1" x14ac:dyDescent="0.3">
      <c r="A385" s="82"/>
      <c r="B385" s="75"/>
      <c r="C385" s="73"/>
      <c r="D385" s="73"/>
      <c r="E385" s="74"/>
      <c r="F385" s="75"/>
      <c r="G385" s="75"/>
      <c r="H385" s="75"/>
      <c r="I385" s="80"/>
      <c r="J385" s="83"/>
    </row>
    <row r="386" spans="1:10" s="81" customFormat="1" x14ac:dyDescent="0.3">
      <c r="A386" s="82"/>
      <c r="B386" s="75"/>
      <c r="C386" s="73"/>
      <c r="D386" s="73"/>
      <c r="E386" s="74"/>
      <c r="F386" s="75"/>
      <c r="G386" s="75"/>
      <c r="H386" s="75"/>
      <c r="I386" s="80"/>
      <c r="J386" s="83"/>
    </row>
    <row r="387" spans="1:10" s="81" customFormat="1" x14ac:dyDescent="0.3">
      <c r="A387" s="82"/>
      <c r="B387" s="75"/>
      <c r="C387" s="73"/>
      <c r="D387" s="73"/>
      <c r="E387" s="74"/>
      <c r="F387" s="75"/>
      <c r="G387" s="75"/>
      <c r="H387" s="75"/>
      <c r="I387" s="80"/>
      <c r="J387" s="83"/>
    </row>
    <row r="388" spans="1:10" s="81" customFormat="1" x14ac:dyDescent="0.3">
      <c r="A388" s="82"/>
      <c r="B388" s="75"/>
      <c r="C388" s="73"/>
      <c r="D388" s="73"/>
      <c r="E388" s="74"/>
      <c r="F388" s="75"/>
      <c r="G388" s="75"/>
      <c r="H388" s="75"/>
      <c r="I388" s="80"/>
      <c r="J388" s="83"/>
    </row>
    <row r="389" spans="1:10" s="81" customFormat="1" x14ac:dyDescent="0.3">
      <c r="A389" s="82"/>
      <c r="B389" s="75"/>
      <c r="C389" s="73"/>
      <c r="D389" s="73"/>
      <c r="E389" s="74"/>
      <c r="F389" s="75"/>
      <c r="G389" s="75"/>
      <c r="H389" s="75"/>
      <c r="I389" s="80"/>
      <c r="J389" s="83"/>
    </row>
    <row r="390" spans="1:10" s="81" customFormat="1" x14ac:dyDescent="0.3">
      <c r="A390" s="82"/>
      <c r="B390" s="75"/>
      <c r="C390" s="73"/>
      <c r="D390" s="73"/>
      <c r="E390" s="74"/>
      <c r="F390" s="75"/>
      <c r="G390" s="75"/>
      <c r="H390" s="75"/>
      <c r="I390" s="80"/>
      <c r="J390" s="83"/>
    </row>
    <row r="391" spans="1:10" s="81" customFormat="1" x14ac:dyDescent="0.3">
      <c r="A391" s="82"/>
      <c r="B391" s="75"/>
      <c r="C391" s="73"/>
      <c r="D391" s="73"/>
      <c r="E391" s="74"/>
      <c r="F391" s="75"/>
      <c r="G391" s="75"/>
      <c r="H391" s="75"/>
      <c r="I391" s="80"/>
      <c r="J391" s="83"/>
    </row>
    <row r="392" spans="1:10" s="81" customFormat="1" x14ac:dyDescent="0.3">
      <c r="A392" s="82"/>
      <c r="B392" s="75"/>
      <c r="C392" s="73"/>
      <c r="D392" s="73"/>
      <c r="E392" s="74"/>
      <c r="F392" s="75"/>
      <c r="G392" s="75"/>
      <c r="H392" s="75"/>
      <c r="I392" s="80"/>
      <c r="J392" s="83"/>
    </row>
    <row r="393" spans="1:10" s="81" customFormat="1" x14ac:dyDescent="0.3">
      <c r="A393" s="82"/>
      <c r="B393" s="75"/>
      <c r="C393" s="73"/>
      <c r="D393" s="73"/>
      <c r="E393" s="74"/>
      <c r="F393" s="75"/>
      <c r="G393" s="75"/>
      <c r="H393" s="75"/>
      <c r="I393" s="80"/>
      <c r="J393" s="83"/>
    </row>
    <row r="394" spans="1:10" s="81" customFormat="1" x14ac:dyDescent="0.3">
      <c r="A394" s="82"/>
      <c r="B394" s="75"/>
      <c r="C394" s="73"/>
      <c r="D394" s="73"/>
      <c r="E394" s="74"/>
      <c r="F394" s="75"/>
      <c r="G394" s="75"/>
      <c r="H394" s="75"/>
      <c r="I394" s="80"/>
      <c r="J394" s="83"/>
    </row>
    <row r="395" spans="1:10" s="81" customFormat="1" x14ac:dyDescent="0.3">
      <c r="A395" s="82"/>
      <c r="B395" s="75"/>
      <c r="C395" s="73"/>
      <c r="D395" s="73"/>
      <c r="E395" s="74"/>
      <c r="F395" s="75"/>
      <c r="G395" s="75"/>
      <c r="H395" s="75"/>
      <c r="I395" s="80"/>
      <c r="J395" s="83"/>
    </row>
    <row r="396" spans="1:10" s="81" customFormat="1" x14ac:dyDescent="0.3">
      <c r="A396" s="82"/>
      <c r="B396" s="75"/>
      <c r="C396" s="73"/>
      <c r="D396" s="73"/>
      <c r="E396" s="74"/>
      <c r="F396" s="75"/>
      <c r="G396" s="75"/>
      <c r="H396" s="75"/>
      <c r="I396" s="80"/>
      <c r="J396" s="83"/>
    </row>
    <row r="397" spans="1:10" s="81" customFormat="1" x14ac:dyDescent="0.3">
      <c r="A397" s="82"/>
      <c r="B397" s="75"/>
      <c r="C397" s="73"/>
      <c r="D397" s="73"/>
      <c r="E397" s="74"/>
      <c r="F397" s="75"/>
      <c r="G397" s="75"/>
      <c r="H397" s="75"/>
      <c r="I397" s="80"/>
      <c r="J397" s="83"/>
    </row>
    <row r="398" spans="1:10" s="81" customFormat="1" x14ac:dyDescent="0.3">
      <c r="A398" s="82"/>
      <c r="B398" s="75"/>
      <c r="C398" s="73"/>
      <c r="D398" s="73"/>
      <c r="E398" s="74"/>
      <c r="F398" s="75"/>
      <c r="G398" s="75"/>
      <c r="H398" s="75"/>
      <c r="I398" s="80"/>
      <c r="J398" s="83"/>
    </row>
    <row r="399" spans="1:10" s="81" customFormat="1" x14ac:dyDescent="0.3">
      <c r="A399" s="82"/>
      <c r="B399" s="75"/>
      <c r="C399" s="73"/>
      <c r="D399" s="73"/>
      <c r="E399" s="74"/>
      <c r="F399" s="75"/>
      <c r="G399" s="75"/>
      <c r="H399" s="75"/>
      <c r="I399" s="80"/>
      <c r="J399" s="83"/>
    </row>
    <row r="400" spans="1:10" s="81" customFormat="1" x14ac:dyDescent="0.3">
      <c r="A400" s="82"/>
      <c r="B400" s="75"/>
      <c r="C400" s="73"/>
      <c r="D400" s="73"/>
      <c r="E400" s="74"/>
      <c r="F400" s="75"/>
      <c r="G400" s="75"/>
      <c r="H400" s="75"/>
      <c r="I400" s="80"/>
      <c r="J400" s="83"/>
    </row>
    <row r="401" spans="1:10" s="81" customFormat="1" x14ac:dyDescent="0.3">
      <c r="A401" s="82"/>
      <c r="B401" s="75"/>
      <c r="C401" s="73"/>
      <c r="D401" s="73"/>
      <c r="E401" s="74"/>
      <c r="F401" s="75"/>
      <c r="G401" s="75"/>
      <c r="H401" s="75"/>
      <c r="I401" s="80"/>
      <c r="J401" s="83"/>
    </row>
    <row r="402" spans="1:10" s="81" customFormat="1" x14ac:dyDescent="0.3">
      <c r="A402" s="82"/>
      <c r="B402" s="75"/>
      <c r="C402" s="73"/>
      <c r="D402" s="73"/>
      <c r="E402" s="74"/>
      <c r="F402" s="75"/>
      <c r="G402" s="75"/>
      <c r="H402" s="75"/>
      <c r="I402" s="80"/>
      <c r="J402" s="83"/>
    </row>
    <row r="403" spans="1:10" s="81" customFormat="1" x14ac:dyDescent="0.3">
      <c r="A403" s="82"/>
      <c r="B403" s="75"/>
      <c r="C403" s="73"/>
      <c r="D403" s="73"/>
      <c r="E403" s="74"/>
      <c r="F403" s="75"/>
      <c r="G403" s="75"/>
      <c r="H403" s="75"/>
      <c r="I403" s="80"/>
      <c r="J403" s="83"/>
    </row>
    <row r="404" spans="1:10" s="81" customFormat="1" x14ac:dyDescent="0.3">
      <c r="A404" s="82"/>
      <c r="B404" s="75"/>
      <c r="C404" s="73"/>
      <c r="D404" s="73"/>
      <c r="E404" s="74"/>
      <c r="F404" s="75"/>
      <c r="G404" s="75"/>
      <c r="H404" s="75"/>
      <c r="I404" s="80"/>
      <c r="J404" s="83"/>
    </row>
    <row r="405" spans="1:10" s="81" customFormat="1" x14ac:dyDescent="0.3">
      <c r="A405" s="82"/>
      <c r="B405" s="75"/>
      <c r="C405" s="73"/>
      <c r="D405" s="73"/>
      <c r="E405" s="74"/>
      <c r="F405" s="75"/>
      <c r="G405" s="75"/>
      <c r="H405" s="75"/>
      <c r="I405" s="80"/>
      <c r="J405" s="83"/>
    </row>
    <row r="406" spans="1:10" s="81" customFormat="1" x14ac:dyDescent="0.3">
      <c r="A406" s="82"/>
      <c r="B406" s="75"/>
      <c r="C406" s="73"/>
      <c r="D406" s="73"/>
      <c r="E406" s="74"/>
      <c r="F406" s="75"/>
      <c r="G406" s="75"/>
      <c r="H406" s="75"/>
      <c r="I406" s="80"/>
      <c r="J406" s="83"/>
    </row>
    <row r="407" spans="1:10" s="81" customFormat="1" x14ac:dyDescent="0.3">
      <c r="A407" s="82"/>
      <c r="B407" s="75"/>
      <c r="C407" s="73"/>
      <c r="D407" s="73"/>
      <c r="E407" s="74"/>
      <c r="F407" s="75"/>
      <c r="G407" s="75"/>
      <c r="H407" s="75"/>
      <c r="I407" s="80"/>
      <c r="J407" s="83"/>
    </row>
    <row r="408" spans="1:10" s="81" customFormat="1" x14ac:dyDescent="0.3">
      <c r="A408" s="82"/>
      <c r="B408" s="75"/>
      <c r="C408" s="73"/>
      <c r="D408" s="73"/>
      <c r="E408" s="74"/>
      <c r="F408" s="75"/>
      <c r="G408" s="75"/>
      <c r="H408" s="75"/>
      <c r="I408" s="80"/>
      <c r="J408" s="83"/>
    </row>
    <row r="409" spans="1:10" s="81" customFormat="1" x14ac:dyDescent="0.3">
      <c r="A409" s="82"/>
      <c r="B409" s="75"/>
      <c r="C409" s="73"/>
      <c r="D409" s="73"/>
      <c r="E409" s="74"/>
      <c r="F409" s="75"/>
      <c r="G409" s="75"/>
      <c r="H409" s="75"/>
      <c r="I409" s="80"/>
      <c r="J409" s="83"/>
    </row>
    <row r="410" spans="1:10" s="81" customFormat="1" x14ac:dyDescent="0.3">
      <c r="A410" s="82"/>
      <c r="B410" s="75"/>
      <c r="C410" s="73"/>
      <c r="D410" s="73"/>
      <c r="E410" s="74"/>
      <c r="F410" s="75"/>
      <c r="G410" s="75"/>
      <c r="H410" s="75"/>
      <c r="I410" s="80"/>
      <c r="J410" s="83"/>
    </row>
    <row r="411" spans="1:10" s="81" customFormat="1" x14ac:dyDescent="0.3">
      <c r="A411" s="82"/>
      <c r="B411" s="75"/>
      <c r="C411" s="73"/>
      <c r="D411" s="73"/>
      <c r="E411" s="74"/>
      <c r="F411" s="75"/>
      <c r="G411" s="129"/>
      <c r="H411" s="75"/>
      <c r="I411" s="80"/>
      <c r="J411" s="83"/>
    </row>
    <row r="412" spans="1:10" s="81" customFormat="1" x14ac:dyDescent="0.3">
      <c r="A412" s="82"/>
      <c r="B412" s="75"/>
      <c r="C412" s="73"/>
      <c r="D412" s="73"/>
      <c r="E412" s="74"/>
      <c r="F412" s="75"/>
      <c r="G412" s="75"/>
      <c r="H412" s="75"/>
      <c r="I412" s="80"/>
      <c r="J412" s="83"/>
    </row>
    <row r="413" spans="1:10" s="81" customFormat="1" x14ac:dyDescent="0.3">
      <c r="A413" s="82"/>
      <c r="B413" s="75"/>
      <c r="C413" s="73"/>
      <c r="D413" s="73"/>
      <c r="E413" s="74"/>
      <c r="F413" s="75"/>
      <c r="G413" s="75"/>
      <c r="H413" s="75"/>
      <c r="I413" s="80"/>
      <c r="J413" s="83"/>
    </row>
    <row r="414" spans="1:10" s="81" customFormat="1" x14ac:dyDescent="0.3">
      <c r="A414" s="82"/>
      <c r="B414" s="75"/>
      <c r="C414" s="73"/>
      <c r="D414" s="73"/>
      <c r="E414" s="74"/>
      <c r="F414" s="75"/>
      <c r="G414" s="75"/>
      <c r="H414" s="75"/>
      <c r="I414" s="80"/>
      <c r="J414" s="83"/>
    </row>
    <row r="415" spans="1:10" s="81" customFormat="1" x14ac:dyDescent="0.3">
      <c r="A415" s="82"/>
      <c r="B415" s="75"/>
      <c r="C415" s="73"/>
      <c r="D415" s="73"/>
      <c r="E415" s="74"/>
      <c r="F415" s="75"/>
      <c r="G415" s="75"/>
      <c r="H415" s="75"/>
      <c r="I415" s="80"/>
      <c r="J415" s="83"/>
    </row>
    <row r="416" spans="1:10" s="81" customFormat="1" x14ac:dyDescent="0.3">
      <c r="A416" s="82"/>
      <c r="B416" s="75"/>
      <c r="C416" s="73"/>
      <c r="D416" s="73"/>
      <c r="E416" s="74"/>
      <c r="F416" s="75"/>
      <c r="G416" s="75"/>
      <c r="H416" s="75"/>
      <c r="I416" s="80"/>
      <c r="J416" s="83"/>
    </row>
    <row r="417" spans="1:10" s="81" customFormat="1" x14ac:dyDescent="0.3">
      <c r="A417" s="82"/>
      <c r="B417" s="75"/>
      <c r="C417" s="73"/>
      <c r="D417" s="73"/>
      <c r="E417" s="74"/>
      <c r="F417" s="75"/>
      <c r="G417" s="75"/>
      <c r="H417" s="75"/>
      <c r="I417" s="80"/>
      <c r="J417" s="83"/>
    </row>
    <row r="418" spans="1:10" s="81" customFormat="1" x14ac:dyDescent="0.3">
      <c r="A418" s="82"/>
      <c r="B418" s="75"/>
      <c r="C418" s="73"/>
      <c r="D418" s="73"/>
      <c r="E418" s="74"/>
      <c r="F418" s="75"/>
      <c r="G418" s="75"/>
      <c r="H418" s="75"/>
      <c r="I418" s="80"/>
      <c r="J418" s="83"/>
    </row>
    <row r="419" spans="1:10" s="81" customFormat="1" x14ac:dyDescent="0.3">
      <c r="A419" s="82"/>
      <c r="B419" s="75"/>
      <c r="C419" s="73"/>
      <c r="D419" s="73"/>
      <c r="E419" s="74"/>
      <c r="F419" s="75"/>
      <c r="G419" s="129"/>
      <c r="H419" s="75"/>
      <c r="I419" s="80"/>
      <c r="J419" s="83"/>
    </row>
    <row r="420" spans="1:10" s="81" customFormat="1" x14ac:dyDescent="0.3">
      <c r="A420" s="82"/>
      <c r="B420" s="75"/>
      <c r="C420" s="73"/>
      <c r="D420" s="73"/>
      <c r="E420" s="74"/>
      <c r="F420" s="75"/>
      <c r="G420" s="129"/>
      <c r="H420" s="75"/>
      <c r="I420" s="80"/>
      <c r="J420" s="83"/>
    </row>
    <row r="421" spans="1:10" s="81" customFormat="1" x14ac:dyDescent="0.3">
      <c r="A421" s="82"/>
      <c r="B421" s="75"/>
      <c r="C421" s="73"/>
      <c r="D421" s="73"/>
      <c r="E421" s="74"/>
      <c r="F421" s="75"/>
      <c r="G421" s="129"/>
      <c r="H421" s="75"/>
      <c r="I421" s="80"/>
      <c r="J421" s="83"/>
    </row>
    <row r="422" spans="1:10" s="81" customFormat="1" x14ac:dyDescent="0.3">
      <c r="A422" s="82"/>
      <c r="B422" s="75"/>
      <c r="C422" s="73"/>
      <c r="D422" s="73"/>
      <c r="E422" s="74"/>
      <c r="F422" s="75"/>
      <c r="G422" s="129"/>
      <c r="H422" s="75"/>
      <c r="I422" s="80"/>
      <c r="J422" s="83"/>
    </row>
    <row r="423" spans="1:10" s="81" customFormat="1" x14ac:dyDescent="0.3">
      <c r="A423" s="82"/>
      <c r="B423" s="75"/>
      <c r="C423" s="73"/>
      <c r="D423" s="73"/>
      <c r="E423" s="74"/>
      <c r="F423" s="75"/>
      <c r="G423" s="129"/>
      <c r="H423" s="75"/>
      <c r="I423" s="80"/>
      <c r="J423" s="83"/>
    </row>
    <row r="424" spans="1:10" s="81" customFormat="1" x14ac:dyDescent="0.3">
      <c r="A424" s="82"/>
      <c r="B424" s="75"/>
      <c r="C424" s="73"/>
      <c r="D424" s="73"/>
      <c r="E424" s="74"/>
      <c r="F424" s="75"/>
      <c r="G424" s="129"/>
      <c r="H424" s="75"/>
      <c r="I424" s="80"/>
      <c r="J424" s="83"/>
    </row>
    <row r="425" spans="1:10" s="81" customFormat="1" x14ac:dyDescent="0.3">
      <c r="A425" s="82"/>
      <c r="B425" s="75"/>
      <c r="C425" s="73"/>
      <c r="D425" s="73"/>
      <c r="E425" s="74"/>
      <c r="F425" s="75"/>
      <c r="G425" s="129"/>
      <c r="H425" s="75"/>
      <c r="I425" s="80"/>
      <c r="J425" s="83"/>
    </row>
    <row r="426" spans="1:10" s="81" customFormat="1" x14ac:dyDescent="0.3">
      <c r="A426" s="82"/>
      <c r="B426" s="75"/>
      <c r="C426" s="73"/>
      <c r="D426" s="73"/>
      <c r="E426" s="74"/>
      <c r="F426" s="75"/>
      <c r="G426" s="129"/>
      <c r="H426" s="75"/>
      <c r="I426" s="80"/>
      <c r="J426" s="83"/>
    </row>
    <row r="427" spans="1:10" s="81" customFormat="1" x14ac:dyDescent="0.3">
      <c r="A427" s="82"/>
      <c r="B427" s="75"/>
      <c r="C427" s="73"/>
      <c r="D427" s="73"/>
      <c r="E427" s="74"/>
      <c r="F427" s="75"/>
      <c r="G427" s="129"/>
      <c r="H427" s="75"/>
      <c r="I427" s="80"/>
      <c r="J427" s="83"/>
    </row>
    <row r="428" spans="1:10" s="81" customFormat="1" x14ac:dyDescent="0.3">
      <c r="A428" s="82"/>
      <c r="B428" s="75"/>
      <c r="C428" s="73"/>
      <c r="D428" s="73"/>
      <c r="E428" s="74"/>
      <c r="F428" s="75"/>
      <c r="G428" s="129"/>
      <c r="H428" s="75"/>
      <c r="I428" s="80"/>
      <c r="J428" s="83"/>
    </row>
    <row r="429" spans="1:10" s="81" customFormat="1" x14ac:dyDescent="0.3">
      <c r="A429" s="82"/>
      <c r="B429" s="75"/>
      <c r="C429" s="73"/>
      <c r="D429" s="73"/>
      <c r="E429" s="74"/>
      <c r="F429" s="75"/>
      <c r="G429" s="129"/>
      <c r="H429" s="75"/>
      <c r="I429" s="80"/>
      <c r="J429" s="83"/>
    </row>
    <row r="430" spans="1:10" s="81" customFormat="1" x14ac:dyDescent="0.3">
      <c r="A430" s="82"/>
      <c r="B430" s="75"/>
      <c r="C430" s="73"/>
      <c r="D430" s="73"/>
      <c r="E430" s="74"/>
      <c r="F430" s="75"/>
      <c r="G430" s="129"/>
      <c r="H430" s="75"/>
      <c r="I430" s="80"/>
      <c r="J430" s="83"/>
    </row>
    <row r="431" spans="1:10" s="81" customFormat="1" x14ac:dyDescent="0.3">
      <c r="A431" s="82"/>
      <c r="B431" s="75"/>
      <c r="C431" s="73"/>
      <c r="D431" s="73"/>
      <c r="E431" s="74"/>
      <c r="F431" s="75"/>
      <c r="G431" s="129"/>
      <c r="H431" s="75"/>
      <c r="I431" s="80"/>
      <c r="J431" s="83"/>
    </row>
    <row r="432" spans="1:10" s="81" customFormat="1" x14ac:dyDescent="0.3">
      <c r="A432" s="82"/>
      <c r="B432" s="75"/>
      <c r="C432" s="73"/>
      <c r="D432" s="73"/>
      <c r="E432" s="74"/>
      <c r="F432" s="75"/>
      <c r="G432" s="129"/>
      <c r="H432" s="75"/>
      <c r="I432" s="80"/>
      <c r="J432" s="83"/>
    </row>
    <row r="433" spans="1:10" s="81" customFormat="1" x14ac:dyDescent="0.3">
      <c r="A433" s="82"/>
      <c r="B433" s="75"/>
      <c r="C433" s="73"/>
      <c r="D433" s="73"/>
      <c r="E433" s="74"/>
      <c r="F433" s="75"/>
      <c r="G433" s="129"/>
      <c r="H433" s="75"/>
      <c r="I433" s="80"/>
      <c r="J433" s="83"/>
    </row>
    <row r="434" spans="1:10" s="81" customFormat="1" x14ac:dyDescent="0.3">
      <c r="A434" s="82"/>
      <c r="B434" s="75"/>
      <c r="C434" s="73"/>
      <c r="D434" s="73"/>
      <c r="E434" s="74"/>
      <c r="F434" s="75"/>
      <c r="G434" s="129"/>
      <c r="H434" s="75"/>
      <c r="I434" s="80"/>
      <c r="J434" s="83"/>
    </row>
    <row r="435" spans="1:10" s="81" customFormat="1" x14ac:dyDescent="0.3">
      <c r="A435" s="82"/>
      <c r="B435" s="75"/>
      <c r="C435" s="73"/>
      <c r="D435" s="73"/>
      <c r="E435" s="74"/>
      <c r="F435" s="75"/>
      <c r="G435" s="129"/>
      <c r="H435" s="75"/>
      <c r="I435" s="80"/>
      <c r="J435" s="83"/>
    </row>
    <row r="436" spans="1:10" s="81" customFormat="1" x14ac:dyDescent="0.3">
      <c r="A436" s="82"/>
      <c r="B436" s="75"/>
      <c r="C436" s="73"/>
      <c r="D436" s="73"/>
      <c r="E436" s="74"/>
      <c r="F436" s="75"/>
      <c r="G436" s="129"/>
      <c r="H436" s="75"/>
      <c r="I436" s="80"/>
      <c r="J436" s="83"/>
    </row>
    <row r="437" spans="1:10" s="81" customFormat="1" x14ac:dyDescent="0.3">
      <c r="A437" s="82"/>
      <c r="B437" s="75"/>
      <c r="C437" s="73"/>
      <c r="D437" s="73"/>
      <c r="E437" s="74"/>
      <c r="F437" s="75"/>
      <c r="G437" s="129"/>
      <c r="H437" s="75"/>
      <c r="I437" s="80"/>
      <c r="J437" s="83"/>
    </row>
    <row r="438" spans="1:10" s="81" customFormat="1" x14ac:dyDescent="0.3">
      <c r="A438" s="82"/>
      <c r="B438" s="75"/>
      <c r="C438" s="73"/>
      <c r="D438" s="73"/>
      <c r="E438" s="74"/>
      <c r="F438" s="75"/>
      <c r="G438" s="129"/>
      <c r="H438" s="75"/>
      <c r="I438" s="80"/>
      <c r="J438" s="83"/>
    </row>
    <row r="439" spans="1:10" s="81" customFormat="1" x14ac:dyDescent="0.3">
      <c r="A439" s="82"/>
      <c r="B439" s="75"/>
      <c r="C439" s="73"/>
      <c r="D439" s="73"/>
      <c r="E439" s="74"/>
      <c r="F439" s="75"/>
      <c r="G439" s="129"/>
      <c r="H439" s="75"/>
      <c r="I439" s="80"/>
      <c r="J439" s="83"/>
    </row>
    <row r="440" spans="1:10" s="81" customFormat="1" x14ac:dyDescent="0.3">
      <c r="A440" s="82"/>
      <c r="B440" s="75"/>
      <c r="C440" s="73"/>
      <c r="D440" s="73"/>
      <c r="E440" s="74"/>
      <c r="F440" s="75"/>
      <c r="G440" s="129"/>
      <c r="H440" s="75"/>
      <c r="I440" s="80"/>
      <c r="J440" s="83"/>
    </row>
    <row r="441" spans="1:10" s="81" customFormat="1" x14ac:dyDescent="0.3">
      <c r="A441" s="82"/>
      <c r="B441" s="75"/>
      <c r="C441" s="73"/>
      <c r="D441" s="73"/>
      <c r="E441" s="74"/>
      <c r="F441" s="75"/>
      <c r="G441" s="129"/>
      <c r="H441" s="75"/>
      <c r="I441" s="80"/>
      <c r="J441" s="83"/>
    </row>
    <row r="442" spans="1:10" s="81" customFormat="1" x14ac:dyDescent="0.3">
      <c r="A442" s="82"/>
      <c r="B442" s="75"/>
      <c r="C442" s="75"/>
      <c r="D442" s="73"/>
      <c r="E442" s="74"/>
      <c r="F442" s="75"/>
      <c r="G442" s="75"/>
      <c r="H442" s="75"/>
      <c r="I442" s="80"/>
    </row>
    <row r="443" spans="1:10" s="81" customFormat="1" x14ac:dyDescent="0.3">
      <c r="A443" s="82"/>
      <c r="B443" s="75"/>
      <c r="C443" s="75"/>
      <c r="D443" s="73"/>
      <c r="E443" s="74"/>
      <c r="F443" s="75"/>
      <c r="G443" s="75"/>
      <c r="H443" s="75"/>
      <c r="I443" s="80"/>
    </row>
    <row r="444" spans="1:10" x14ac:dyDescent="0.25">
      <c r="A444" s="300" t="s">
        <v>167</v>
      </c>
      <c r="B444" s="301"/>
      <c r="C444" s="301"/>
      <c r="D444" s="301"/>
      <c r="E444" s="301"/>
      <c r="F444" s="302"/>
      <c r="G444" s="84"/>
      <c r="H444" s="84"/>
      <c r="I444" s="85">
        <f>SUM(I11:I443)</f>
        <v>0</v>
      </c>
    </row>
    <row r="445" spans="1:10" ht="13.5" customHeight="1" x14ac:dyDescent="0.25">
      <c r="A445" s="12"/>
      <c r="B445" s="12"/>
      <c r="C445" s="12"/>
      <c r="D445" s="12"/>
      <c r="E445" s="66"/>
      <c r="F445" s="12"/>
      <c r="G445" s="12"/>
      <c r="H445" s="12"/>
      <c r="I445" s="69" t="s">
        <v>29</v>
      </c>
    </row>
    <row r="446" spans="1:10" ht="13.5" customHeight="1" x14ac:dyDescent="0.25">
      <c r="A446" s="12" t="s">
        <v>30</v>
      </c>
      <c r="B446" s="12"/>
      <c r="C446" s="12"/>
      <c r="D446" s="12"/>
      <c r="E446" s="66"/>
      <c r="F446" s="12"/>
      <c r="G446" s="12"/>
      <c r="H446" s="12"/>
      <c r="I446" s="69">
        <v>0</v>
      </c>
    </row>
    <row r="447" spans="1:10" ht="13.5" customHeight="1" x14ac:dyDescent="0.25">
      <c r="A447" s="12" t="s">
        <v>31</v>
      </c>
      <c r="B447" s="12"/>
      <c r="C447" s="12"/>
      <c r="D447" s="12"/>
      <c r="E447" s="66"/>
      <c r="F447" s="12"/>
      <c r="G447" s="12"/>
      <c r="H447" s="12"/>
      <c r="I447" s="69">
        <v>0</v>
      </c>
    </row>
    <row r="448" spans="1:10" ht="13.5" customHeight="1" x14ac:dyDescent="0.25">
      <c r="A448" s="12" t="s">
        <v>32</v>
      </c>
      <c r="B448" s="12"/>
      <c r="C448" s="12"/>
      <c r="D448" s="12"/>
      <c r="E448" s="66"/>
      <c r="F448" s="12"/>
      <c r="G448" s="12"/>
      <c r="H448" s="12"/>
      <c r="I448" s="69">
        <v>0</v>
      </c>
    </row>
    <row r="449" spans="1:12" ht="13.5" customHeight="1" x14ac:dyDescent="0.25">
      <c r="A449" s="12" t="s">
        <v>33</v>
      </c>
      <c r="B449" s="12"/>
      <c r="C449" s="12"/>
      <c r="D449" s="12"/>
      <c r="E449" s="66"/>
      <c r="F449" s="12"/>
      <c r="G449" s="12"/>
      <c r="H449" s="12"/>
      <c r="I449" s="69">
        <f>I2+I3+I4+I5-I8-I446-I448</f>
        <v>0</v>
      </c>
    </row>
    <row r="450" spans="1:12" x14ac:dyDescent="0.25">
      <c r="A450" s="86" t="s">
        <v>168</v>
      </c>
      <c r="B450" s="12"/>
      <c r="C450" s="12"/>
      <c r="D450" s="12"/>
      <c r="E450" s="66"/>
      <c r="F450" s="12"/>
      <c r="G450" s="12"/>
      <c r="H450" s="12"/>
      <c r="I450" s="87">
        <v>0</v>
      </c>
    </row>
    <row r="451" spans="1:12" x14ac:dyDescent="0.25">
      <c r="A451" s="12"/>
      <c r="B451" s="12"/>
      <c r="C451" s="12"/>
      <c r="D451" s="12"/>
      <c r="E451" s="66"/>
      <c r="F451" s="12"/>
      <c r="G451" s="12"/>
      <c r="H451" s="12"/>
      <c r="I451" s="69"/>
    </row>
    <row r="452" spans="1:12" x14ac:dyDescent="0.25">
      <c r="A452" s="303"/>
      <c r="B452" s="303"/>
      <c r="C452" s="303"/>
      <c r="D452" s="12"/>
      <c r="E452" s="303"/>
      <c r="F452" s="303"/>
      <c r="G452" s="88"/>
      <c r="H452" s="88"/>
      <c r="I452" s="69"/>
    </row>
    <row r="453" spans="1:12" x14ac:dyDescent="0.25">
      <c r="A453" s="65" t="s">
        <v>5</v>
      </c>
      <c r="B453" s="89"/>
      <c r="C453" s="121"/>
      <c r="D453" s="12"/>
      <c r="E453" s="12"/>
      <c r="F453" s="12"/>
      <c r="G453" s="12"/>
      <c r="H453" s="12"/>
      <c r="I453" s="69"/>
      <c r="J453" s="90"/>
    </row>
    <row r="454" spans="1:12" x14ac:dyDescent="0.25">
      <c r="A454" s="22"/>
      <c r="B454" s="12"/>
      <c r="C454" s="12"/>
      <c r="D454" s="37"/>
      <c r="E454" s="304"/>
      <c r="F454" s="304"/>
      <c r="G454" s="91"/>
      <c r="H454" s="91"/>
      <c r="I454" s="67"/>
    </row>
    <row r="455" spans="1:12" x14ac:dyDescent="0.25">
      <c r="A455" s="65" t="s">
        <v>6</v>
      </c>
      <c r="B455" s="89"/>
      <c r="C455" s="121"/>
      <c r="D455" s="12"/>
      <c r="E455" s="66"/>
      <c r="F455" s="12"/>
      <c r="G455" s="12"/>
      <c r="H455" s="12"/>
      <c r="I455" s="67"/>
    </row>
    <row r="456" spans="1:12" x14ac:dyDescent="0.25">
      <c r="A456" s="49" t="s">
        <v>106</v>
      </c>
      <c r="B456" s="12"/>
      <c r="C456" s="12"/>
      <c r="D456" s="12"/>
      <c r="E456" s="66"/>
      <c r="F456" s="12"/>
      <c r="G456" s="12"/>
      <c r="H456" s="12"/>
      <c r="I456" s="67"/>
    </row>
    <row r="457" spans="1:12" x14ac:dyDescent="0.25">
      <c r="A457" s="22"/>
      <c r="B457" s="12"/>
      <c r="C457" s="12"/>
      <c r="D457" s="12"/>
      <c r="E457" s="66"/>
      <c r="F457" s="12"/>
      <c r="G457" s="12"/>
      <c r="H457" s="12"/>
      <c r="I457" s="67"/>
    </row>
    <row r="458" spans="1:12" x14ac:dyDescent="0.25">
      <c r="A458" s="25"/>
    </row>
    <row r="459" spans="1:12" x14ac:dyDescent="0.25">
      <c r="A459" s="94"/>
    </row>
    <row r="461" spans="1:12" ht="14.4" x14ac:dyDescent="0.3">
      <c r="A461" s="120" t="s">
        <v>75</v>
      </c>
      <c r="B461" s="96"/>
      <c r="C461" s="96"/>
      <c r="D461" s="126"/>
      <c r="E461"/>
      <c r="F461"/>
      <c r="G461"/>
      <c r="H461"/>
      <c r="I461"/>
      <c r="J461"/>
      <c r="K461"/>
    </row>
    <row r="462" spans="1:12" ht="14.4" x14ac:dyDescent="0.3">
      <c r="A462" s="120" t="s">
        <v>89</v>
      </c>
      <c r="B462" s="120" t="s">
        <v>88</v>
      </c>
      <c r="C462" s="120" t="s">
        <v>66</v>
      </c>
      <c r="D462" s="126" t="s">
        <v>70</v>
      </c>
      <c r="E462"/>
      <c r="F462"/>
      <c r="G462"/>
      <c r="H462"/>
      <c r="I462"/>
      <c r="J462"/>
      <c r="K462"/>
      <c r="L462" s="97"/>
    </row>
    <row r="463" spans="1:12" ht="14.4" x14ac:dyDescent="0.3">
      <c r="A463" s="95" t="s">
        <v>34</v>
      </c>
      <c r="B463" s="95" t="s">
        <v>34</v>
      </c>
      <c r="C463" s="95" t="s">
        <v>34</v>
      </c>
      <c r="D463" s="130"/>
      <c r="E463"/>
      <c r="F463"/>
      <c r="G463"/>
      <c r="H463"/>
      <c r="I463"/>
      <c r="J463"/>
      <c r="K463"/>
    </row>
    <row r="464" spans="1:12" ht="14.4" x14ac:dyDescent="0.3">
      <c r="A464" s="98" t="s">
        <v>35</v>
      </c>
      <c r="B464" s="99"/>
      <c r="C464" s="99"/>
      <c r="D464" s="131"/>
      <c r="E464"/>
      <c r="F464"/>
      <c r="G464"/>
      <c r="H464"/>
      <c r="I464"/>
      <c r="J464"/>
      <c r="K464"/>
    </row>
    <row r="465" spans="1:11" ht="14.4" x14ac:dyDescent="0.3">
      <c r="A465"/>
      <c r="B465"/>
      <c r="C465"/>
      <c r="D465"/>
      <c r="E465"/>
      <c r="F465"/>
      <c r="G465"/>
      <c r="H465"/>
      <c r="I465"/>
      <c r="J465"/>
      <c r="K465"/>
    </row>
    <row r="466" spans="1:11" ht="14.4" x14ac:dyDescent="0.3">
      <c r="A466"/>
      <c r="B466"/>
      <c r="C466"/>
      <c r="D466"/>
      <c r="E466"/>
      <c r="F466"/>
      <c r="G466"/>
      <c r="H466"/>
      <c r="I466"/>
      <c r="J466"/>
      <c r="K466"/>
    </row>
    <row r="467" spans="1:11" ht="14.4" x14ac:dyDescent="0.3">
      <c r="A467"/>
      <c r="B467"/>
      <c r="C467"/>
      <c r="D467"/>
      <c r="E467"/>
      <c r="F467"/>
      <c r="G467"/>
      <c r="H467"/>
      <c r="I467"/>
      <c r="J467"/>
      <c r="K467"/>
    </row>
    <row r="468" spans="1:11" ht="14.4" x14ac:dyDescent="0.3">
      <c r="A468"/>
      <c r="B468"/>
      <c r="C468"/>
      <c r="D468"/>
      <c r="E468"/>
      <c r="F468"/>
      <c r="G468"/>
      <c r="H468"/>
      <c r="I468"/>
      <c r="J468"/>
      <c r="K468"/>
    </row>
    <row r="469" spans="1:11" ht="14.4" x14ac:dyDescent="0.3">
      <c r="A469"/>
      <c r="B469"/>
      <c r="C469"/>
      <c r="D469"/>
      <c r="E469"/>
      <c r="F469"/>
      <c r="G469"/>
      <c r="H469"/>
      <c r="I469"/>
      <c r="J469"/>
      <c r="K469"/>
    </row>
    <row r="470" spans="1:11" ht="14.4" x14ac:dyDescent="0.3">
      <c r="A470"/>
      <c r="B470"/>
      <c r="C470"/>
      <c r="D470"/>
      <c r="E470"/>
      <c r="F470"/>
      <c r="G470"/>
      <c r="H470"/>
      <c r="I470"/>
      <c r="J470"/>
      <c r="K470"/>
    </row>
    <row r="471" spans="1:11" ht="14.4" x14ac:dyDescent="0.3">
      <c r="A471"/>
      <c r="B471"/>
      <c r="C471"/>
      <c r="D471"/>
      <c r="E471"/>
      <c r="F471"/>
      <c r="G471"/>
      <c r="H471"/>
      <c r="I471"/>
      <c r="J471"/>
      <c r="K471"/>
    </row>
    <row r="472" spans="1:11" ht="14.4" x14ac:dyDescent="0.3">
      <c r="A472"/>
      <c r="B472"/>
      <c r="C472"/>
      <c r="D472"/>
      <c r="E472"/>
      <c r="F472"/>
      <c r="G472"/>
      <c r="H472"/>
      <c r="I472"/>
      <c r="J472"/>
      <c r="K472"/>
    </row>
    <row r="473" spans="1:11" ht="14.4" x14ac:dyDescent="0.3">
      <c r="A473"/>
      <c r="B473"/>
      <c r="C473"/>
      <c r="D473"/>
      <c r="E473"/>
      <c r="F473"/>
      <c r="G473"/>
      <c r="H473"/>
      <c r="I473"/>
      <c r="J473"/>
      <c r="K473"/>
    </row>
    <row r="474" spans="1:11" ht="14.4" x14ac:dyDescent="0.3">
      <c r="A474"/>
      <c r="B474"/>
      <c r="C474"/>
      <c r="D474"/>
      <c r="E474"/>
      <c r="F474"/>
      <c r="G474"/>
      <c r="H474"/>
      <c r="I474"/>
      <c r="J474"/>
      <c r="K474"/>
    </row>
    <row r="475" spans="1:11" ht="14.4" x14ac:dyDescent="0.3">
      <c r="A475"/>
      <c r="B475"/>
      <c r="C475"/>
      <c r="D475"/>
      <c r="E475"/>
      <c r="F475"/>
      <c r="G475"/>
      <c r="H475"/>
      <c r="I475"/>
      <c r="J475"/>
      <c r="K475"/>
    </row>
    <row r="476" spans="1:11" ht="14.4" x14ac:dyDescent="0.3">
      <c r="A476"/>
      <c r="B476"/>
      <c r="C476"/>
      <c r="D476"/>
      <c r="E476"/>
      <c r="F476"/>
      <c r="G476"/>
      <c r="H476"/>
      <c r="I476"/>
      <c r="J476"/>
      <c r="K476"/>
    </row>
    <row r="477" spans="1:11" ht="14.4" x14ac:dyDescent="0.3">
      <c r="A477"/>
      <c r="B477"/>
      <c r="C477"/>
      <c r="D477"/>
      <c r="E477"/>
      <c r="F477"/>
      <c r="G477"/>
      <c r="H477"/>
      <c r="I477"/>
      <c r="J477"/>
      <c r="K477"/>
    </row>
    <row r="478" spans="1:11" ht="14.4" x14ac:dyDescent="0.3">
      <c r="A478"/>
      <c r="B478"/>
      <c r="C478"/>
      <c r="D478"/>
      <c r="E478"/>
      <c r="F478"/>
      <c r="G478"/>
      <c r="H478"/>
      <c r="I478"/>
      <c r="J478"/>
      <c r="K478"/>
    </row>
    <row r="479" spans="1:11" ht="14.4" x14ac:dyDescent="0.3">
      <c r="A479"/>
      <c r="B479"/>
      <c r="C479"/>
      <c r="D479"/>
      <c r="E479"/>
      <c r="F479"/>
      <c r="G479"/>
      <c r="H479"/>
      <c r="I479"/>
      <c r="J479"/>
      <c r="K479"/>
    </row>
    <row r="480" spans="1:11" ht="14.4" x14ac:dyDescent="0.3">
      <c r="A480"/>
      <c r="B480"/>
      <c r="C480"/>
      <c r="D480"/>
      <c r="E480"/>
      <c r="F480"/>
      <c r="G480"/>
      <c r="H480"/>
      <c r="I480"/>
      <c r="J480"/>
      <c r="K480"/>
    </row>
    <row r="481" spans="1:11" ht="14.4" x14ac:dyDescent="0.3">
      <c r="A481"/>
      <c r="B481"/>
      <c r="C481"/>
      <c r="D481"/>
      <c r="E481"/>
      <c r="F481"/>
      <c r="G481"/>
      <c r="H481"/>
      <c r="I481"/>
      <c r="J481"/>
      <c r="K481"/>
    </row>
    <row r="482" spans="1:11" ht="14.4" x14ac:dyDescent="0.3">
      <c r="A482"/>
      <c r="B482"/>
      <c r="C482"/>
      <c r="D482"/>
      <c r="E482"/>
      <c r="F482"/>
      <c r="G482"/>
      <c r="H482"/>
      <c r="I482"/>
      <c r="J482"/>
      <c r="K482"/>
    </row>
    <row r="483" spans="1:11" ht="14.4" x14ac:dyDescent="0.3">
      <c r="A483"/>
      <c r="B483"/>
      <c r="C483"/>
      <c r="D483"/>
      <c r="E483"/>
      <c r="F483"/>
      <c r="G483"/>
      <c r="H483"/>
      <c r="I483"/>
      <c r="J483"/>
      <c r="K483"/>
    </row>
    <row r="484" spans="1:11" ht="14.4" x14ac:dyDescent="0.3">
      <c r="A484"/>
      <c r="B484"/>
      <c r="C484"/>
      <c r="D484"/>
      <c r="E484"/>
      <c r="F484"/>
      <c r="G484"/>
      <c r="H484"/>
      <c r="I484"/>
      <c r="J484"/>
      <c r="K484"/>
    </row>
    <row r="485" spans="1:11" ht="14.4" x14ac:dyDescent="0.3">
      <c r="A485"/>
      <c r="B485"/>
      <c r="C485"/>
      <c r="D485"/>
      <c r="E485"/>
      <c r="F485"/>
      <c r="G485"/>
      <c r="H485"/>
      <c r="I485"/>
      <c r="J485"/>
      <c r="K485"/>
    </row>
    <row r="486" spans="1:11" ht="14.4" x14ac:dyDescent="0.3">
      <c r="A486"/>
      <c r="B486"/>
      <c r="C486"/>
      <c r="D486"/>
      <c r="E486"/>
      <c r="F486"/>
      <c r="G486"/>
      <c r="H486"/>
      <c r="I486"/>
      <c r="J486"/>
      <c r="K486"/>
    </row>
    <row r="487" spans="1:11" ht="14.4" x14ac:dyDescent="0.3">
      <c r="A487"/>
      <c r="B487"/>
      <c r="C487"/>
      <c r="D487"/>
      <c r="E487"/>
      <c r="F487"/>
      <c r="G487"/>
      <c r="H487"/>
      <c r="I487"/>
      <c r="J487"/>
      <c r="K487"/>
    </row>
    <row r="488" spans="1:11" ht="14.4" x14ac:dyDescent="0.3">
      <c r="A488"/>
      <c r="B488"/>
      <c r="C488"/>
      <c r="D488"/>
      <c r="E488"/>
      <c r="F488"/>
      <c r="G488"/>
      <c r="H488"/>
      <c r="I488"/>
      <c r="J488"/>
      <c r="K488"/>
    </row>
    <row r="489" spans="1:11" ht="14.4" x14ac:dyDescent="0.3">
      <c r="A489"/>
      <c r="B489"/>
      <c r="C489"/>
      <c r="D489"/>
      <c r="E489"/>
      <c r="F489"/>
      <c r="G489"/>
      <c r="H489"/>
      <c r="I489"/>
      <c r="J489"/>
      <c r="K489"/>
    </row>
    <row r="490" spans="1:11" ht="14.4" x14ac:dyDescent="0.3">
      <c r="A490"/>
      <c r="B490"/>
      <c r="C490"/>
      <c r="D490"/>
      <c r="E490"/>
      <c r="F490"/>
      <c r="G490"/>
      <c r="H490"/>
      <c r="I490"/>
      <c r="J490"/>
      <c r="K490"/>
    </row>
    <row r="491" spans="1:11" ht="14.4" x14ac:dyDescent="0.3">
      <c r="A491"/>
      <c r="B491"/>
      <c r="C491"/>
      <c r="D491"/>
      <c r="E491"/>
      <c r="F491"/>
      <c r="G491"/>
      <c r="H491"/>
      <c r="I491"/>
      <c r="J491"/>
      <c r="K491"/>
    </row>
    <row r="492" spans="1:11" ht="14.4" x14ac:dyDescent="0.3">
      <c r="A492"/>
      <c r="B492"/>
      <c r="C492"/>
      <c r="D492"/>
      <c r="E492"/>
      <c r="F492"/>
      <c r="G492"/>
      <c r="H492"/>
      <c r="I492"/>
      <c r="J492"/>
      <c r="K492"/>
    </row>
    <row r="493" spans="1:11" ht="14.4" x14ac:dyDescent="0.3">
      <c r="A493"/>
      <c r="B493"/>
      <c r="C493"/>
      <c r="D493"/>
      <c r="E493"/>
      <c r="F493"/>
      <c r="G493"/>
      <c r="H493"/>
      <c r="I493"/>
      <c r="J493"/>
      <c r="K493"/>
    </row>
    <row r="494" spans="1:11" ht="14.4" x14ac:dyDescent="0.3">
      <c r="A494"/>
      <c r="B494"/>
      <c r="C494"/>
      <c r="D494"/>
      <c r="E494"/>
      <c r="F494"/>
      <c r="G494"/>
      <c r="H494"/>
      <c r="I494"/>
      <c r="J494"/>
      <c r="K494"/>
    </row>
    <row r="495" spans="1:11" ht="14.4" x14ac:dyDescent="0.3">
      <c r="A495"/>
      <c r="B495"/>
      <c r="C495"/>
      <c r="D495"/>
      <c r="E495"/>
      <c r="F495"/>
      <c r="G495"/>
      <c r="H495"/>
      <c r="I495"/>
      <c r="J495"/>
      <c r="K495"/>
    </row>
    <row r="496" spans="1:11" ht="14.4" x14ac:dyDescent="0.3">
      <c r="A496"/>
      <c r="B496"/>
      <c r="C496"/>
      <c r="D496"/>
      <c r="E496"/>
      <c r="F496"/>
      <c r="G496"/>
      <c r="H496"/>
      <c r="I496"/>
      <c r="J496"/>
      <c r="K496"/>
    </row>
    <row r="497" spans="1:11" ht="14.4" x14ac:dyDescent="0.3">
      <c r="A497"/>
      <c r="B497"/>
      <c r="C497"/>
      <c r="D497"/>
      <c r="E497"/>
      <c r="F497"/>
      <c r="G497"/>
      <c r="H497"/>
      <c r="I497"/>
      <c r="J497"/>
      <c r="K497"/>
    </row>
    <row r="498" spans="1:11" ht="14.4" x14ac:dyDescent="0.3">
      <c r="A498"/>
      <c r="B498"/>
      <c r="C498"/>
      <c r="D498"/>
      <c r="E498"/>
      <c r="F498"/>
      <c r="G498"/>
      <c r="H498"/>
      <c r="I498"/>
      <c r="J498"/>
      <c r="K498"/>
    </row>
    <row r="499" spans="1:11" ht="14.4" x14ac:dyDescent="0.3">
      <c r="A499"/>
      <c r="B499"/>
      <c r="C499"/>
      <c r="D499"/>
      <c r="E499"/>
      <c r="F499"/>
      <c r="G499"/>
      <c r="H499"/>
      <c r="I499"/>
      <c r="J499"/>
      <c r="K499"/>
    </row>
    <row r="500" spans="1:11" ht="14.4" x14ac:dyDescent="0.3">
      <c r="A500"/>
      <c r="B500"/>
      <c r="C500"/>
      <c r="D500"/>
      <c r="E500"/>
      <c r="F500"/>
      <c r="G500"/>
      <c r="H500"/>
      <c r="I500"/>
      <c r="J500"/>
      <c r="K500"/>
    </row>
    <row r="501" spans="1:11" ht="14.4" x14ac:dyDescent="0.3">
      <c r="A501"/>
      <c r="B501"/>
      <c r="C501"/>
      <c r="D501"/>
      <c r="E501"/>
      <c r="F501"/>
      <c r="G501"/>
      <c r="H501"/>
      <c r="I501"/>
      <c r="J501"/>
      <c r="K501"/>
    </row>
    <row r="502" spans="1:11" ht="14.4" x14ac:dyDescent="0.3">
      <c r="A502"/>
      <c r="B502"/>
      <c r="C502"/>
      <c r="D502"/>
      <c r="E502"/>
      <c r="F502"/>
      <c r="G502"/>
      <c r="H502"/>
      <c r="I502"/>
      <c r="J502"/>
      <c r="K502"/>
    </row>
    <row r="503" spans="1:11" ht="14.4" x14ac:dyDescent="0.3">
      <c r="A503"/>
      <c r="B503"/>
      <c r="C503"/>
      <c r="D503"/>
      <c r="E503"/>
      <c r="F503"/>
      <c r="G503"/>
      <c r="H503"/>
      <c r="I503"/>
      <c r="J503"/>
      <c r="K503"/>
    </row>
    <row r="504" spans="1:11" ht="14.4" x14ac:dyDescent="0.3">
      <c r="A504"/>
      <c r="B504"/>
      <c r="C504"/>
      <c r="D504"/>
      <c r="E504"/>
      <c r="F504"/>
      <c r="G504"/>
      <c r="H504"/>
      <c r="I504"/>
      <c r="J504"/>
      <c r="K504"/>
    </row>
    <row r="505" spans="1:11" ht="14.4" x14ac:dyDescent="0.3">
      <c r="A505"/>
      <c r="B505"/>
      <c r="C505"/>
      <c r="D505"/>
      <c r="E505"/>
      <c r="F505"/>
      <c r="G505"/>
      <c r="H505"/>
      <c r="I505"/>
      <c r="J505"/>
      <c r="K505"/>
    </row>
    <row r="506" spans="1:11" ht="14.4" x14ac:dyDescent="0.3">
      <c r="A506"/>
      <c r="B506"/>
      <c r="C506"/>
      <c r="D506"/>
      <c r="E506"/>
      <c r="F506"/>
      <c r="G506"/>
      <c r="H506"/>
      <c r="I506"/>
      <c r="J506"/>
      <c r="K506"/>
    </row>
    <row r="507" spans="1:11" ht="14.4" x14ac:dyDescent="0.3">
      <c r="A507"/>
      <c r="B507"/>
      <c r="C507"/>
      <c r="D507"/>
      <c r="E507"/>
      <c r="F507"/>
      <c r="G507"/>
      <c r="H507"/>
      <c r="I507"/>
      <c r="J507"/>
      <c r="K507"/>
    </row>
    <row r="508" spans="1:11" ht="14.4" x14ac:dyDescent="0.3">
      <c r="A508"/>
      <c r="B508"/>
      <c r="C508"/>
      <c r="D508"/>
      <c r="E508"/>
      <c r="F508"/>
      <c r="G508"/>
      <c r="H508"/>
      <c r="I508"/>
      <c r="J508"/>
      <c r="K508"/>
    </row>
    <row r="509" spans="1:11" ht="14.4" x14ac:dyDescent="0.3">
      <c r="A509"/>
      <c r="B509"/>
      <c r="C509"/>
      <c r="D509"/>
      <c r="E509"/>
      <c r="F509"/>
      <c r="G509"/>
      <c r="H509"/>
      <c r="I509"/>
      <c r="J509"/>
      <c r="K509"/>
    </row>
    <row r="510" spans="1:11" ht="14.4" x14ac:dyDescent="0.3">
      <c r="A510"/>
      <c r="B510"/>
      <c r="C510"/>
      <c r="D510"/>
      <c r="E510"/>
      <c r="F510"/>
      <c r="G510"/>
      <c r="H510"/>
      <c r="I510"/>
      <c r="J510"/>
      <c r="K510"/>
    </row>
    <row r="511" spans="1:11" ht="14.4" x14ac:dyDescent="0.3">
      <c r="A511"/>
      <c r="B511"/>
      <c r="C511"/>
      <c r="D511"/>
      <c r="E511"/>
      <c r="F511"/>
      <c r="G511"/>
      <c r="H511"/>
      <c r="I511"/>
      <c r="J511"/>
      <c r="K511"/>
    </row>
    <row r="512" spans="1:11" ht="14.4" x14ac:dyDescent="0.3">
      <c r="A512"/>
      <c r="B512"/>
      <c r="C512"/>
      <c r="D512"/>
      <c r="E512"/>
      <c r="F512"/>
      <c r="G512"/>
      <c r="H512"/>
      <c r="I512"/>
      <c r="J512"/>
      <c r="K512"/>
    </row>
    <row r="513" spans="1:11" ht="14.4" x14ac:dyDescent="0.3">
      <c r="A513"/>
      <c r="B513"/>
      <c r="C513"/>
      <c r="D513"/>
      <c r="E513"/>
      <c r="F513"/>
      <c r="G513"/>
      <c r="H513"/>
      <c r="I513"/>
      <c r="J513"/>
      <c r="K513"/>
    </row>
    <row r="514" spans="1:11" ht="14.4" x14ac:dyDescent="0.3">
      <c r="A514"/>
      <c r="B514"/>
      <c r="C514"/>
      <c r="D514"/>
      <c r="E514"/>
      <c r="F514"/>
      <c r="G514"/>
      <c r="H514"/>
      <c r="I514"/>
      <c r="J514"/>
      <c r="K514"/>
    </row>
    <row r="515" spans="1:11" ht="14.4" x14ac:dyDescent="0.3">
      <c r="A515"/>
      <c r="B515"/>
      <c r="C515"/>
      <c r="D515"/>
      <c r="E515"/>
      <c r="F515"/>
      <c r="G515"/>
      <c r="H515"/>
      <c r="I515"/>
      <c r="J515"/>
      <c r="K515"/>
    </row>
    <row r="516" spans="1:11" ht="14.4" x14ac:dyDescent="0.3">
      <c r="A516"/>
      <c r="B516"/>
      <c r="C516"/>
      <c r="D516"/>
      <c r="E516"/>
      <c r="F516"/>
      <c r="G516"/>
      <c r="H516"/>
      <c r="I516"/>
      <c r="J516"/>
      <c r="K516"/>
    </row>
    <row r="517" spans="1:11" ht="14.4" x14ac:dyDescent="0.3">
      <c r="A517"/>
      <c r="B517"/>
      <c r="C517"/>
      <c r="D517"/>
      <c r="E517"/>
      <c r="F517"/>
      <c r="G517"/>
      <c r="H517"/>
      <c r="I517"/>
      <c r="J517"/>
      <c r="K517"/>
    </row>
    <row r="518" spans="1:11" ht="14.4" x14ac:dyDescent="0.3">
      <c r="A518"/>
      <c r="B518"/>
      <c r="C518"/>
      <c r="D518"/>
      <c r="E518"/>
      <c r="F518"/>
      <c r="G518"/>
      <c r="H518"/>
      <c r="I518"/>
      <c r="J518"/>
      <c r="K518"/>
    </row>
    <row r="519" spans="1:11" ht="14.4" x14ac:dyDescent="0.3">
      <c r="A519"/>
      <c r="B519"/>
      <c r="C519"/>
      <c r="D519"/>
      <c r="E519"/>
      <c r="F519"/>
      <c r="G519"/>
      <c r="H519"/>
      <c r="I519"/>
      <c r="J519"/>
      <c r="K519"/>
    </row>
    <row r="520" spans="1:11" ht="14.4" x14ac:dyDescent="0.3">
      <c r="A520"/>
      <c r="B520"/>
      <c r="C520"/>
      <c r="D520"/>
      <c r="E520"/>
      <c r="F520"/>
      <c r="G520"/>
      <c r="H520"/>
      <c r="I520"/>
      <c r="J520"/>
      <c r="K520"/>
    </row>
    <row r="521" spans="1:11" ht="14.4" x14ac:dyDescent="0.3">
      <c r="A521"/>
      <c r="B521"/>
      <c r="C521"/>
      <c r="D521"/>
      <c r="E521"/>
      <c r="F521"/>
      <c r="G521"/>
      <c r="H521"/>
      <c r="I521"/>
      <c r="J521"/>
      <c r="K521"/>
    </row>
    <row r="522" spans="1:11" ht="14.4" x14ac:dyDescent="0.3">
      <c r="A522"/>
      <c r="B522"/>
      <c r="C522"/>
      <c r="D522"/>
      <c r="E522"/>
      <c r="F522"/>
      <c r="G522"/>
      <c r="H522"/>
      <c r="I522"/>
      <c r="J522"/>
      <c r="K522"/>
    </row>
    <row r="523" spans="1:11" ht="14.4" x14ac:dyDescent="0.3">
      <c r="A523"/>
      <c r="B523"/>
      <c r="C523"/>
      <c r="D523"/>
      <c r="E523"/>
      <c r="F523"/>
      <c r="G523"/>
      <c r="H523"/>
      <c r="I523"/>
      <c r="J523"/>
      <c r="K523"/>
    </row>
    <row r="524" spans="1:11" ht="14.4" x14ac:dyDescent="0.3">
      <c r="A524"/>
      <c r="B524"/>
      <c r="C524"/>
      <c r="D524"/>
      <c r="E524"/>
      <c r="F524"/>
      <c r="G524"/>
      <c r="H524"/>
      <c r="I524"/>
      <c r="J524"/>
      <c r="K524"/>
    </row>
    <row r="525" spans="1:11" ht="14.4" x14ac:dyDescent="0.3">
      <c r="A525"/>
      <c r="B525"/>
      <c r="C525"/>
      <c r="D525"/>
      <c r="E525"/>
      <c r="F525"/>
      <c r="G525"/>
      <c r="H525"/>
      <c r="I525"/>
      <c r="J525"/>
      <c r="K525"/>
    </row>
    <row r="526" spans="1:11" ht="14.4" x14ac:dyDescent="0.3">
      <c r="A526"/>
      <c r="B526"/>
      <c r="C526"/>
      <c r="D526"/>
      <c r="E526"/>
      <c r="F526"/>
      <c r="G526"/>
      <c r="H526"/>
      <c r="I526"/>
      <c r="J526"/>
      <c r="K526"/>
    </row>
    <row r="527" spans="1:11" ht="14.4" x14ac:dyDescent="0.3">
      <c r="A527"/>
      <c r="B527"/>
      <c r="C527"/>
      <c r="D527"/>
      <c r="E527"/>
      <c r="F527"/>
      <c r="G527"/>
      <c r="H527"/>
      <c r="I527"/>
      <c r="J527"/>
      <c r="K527"/>
    </row>
    <row r="528" spans="1:11" ht="14.4" x14ac:dyDescent="0.3">
      <c r="A528"/>
      <c r="B528"/>
      <c r="C528"/>
      <c r="D528"/>
      <c r="E528"/>
      <c r="F528"/>
      <c r="G528"/>
      <c r="H528"/>
      <c r="I528"/>
      <c r="J528"/>
      <c r="K528"/>
    </row>
    <row r="529" spans="1:11" ht="14.4" x14ac:dyDescent="0.3">
      <c r="A529"/>
      <c r="B529"/>
      <c r="C529"/>
      <c r="D529"/>
      <c r="E529"/>
      <c r="F529"/>
      <c r="G529"/>
      <c r="H529"/>
      <c r="I529"/>
      <c r="J529"/>
      <c r="K529"/>
    </row>
    <row r="530" spans="1:11" ht="14.4" x14ac:dyDescent="0.3">
      <c r="A530"/>
      <c r="B530"/>
      <c r="C530"/>
      <c r="D530"/>
      <c r="E530"/>
      <c r="F530"/>
      <c r="G530"/>
      <c r="H530"/>
      <c r="I530"/>
      <c r="J530"/>
      <c r="K530"/>
    </row>
    <row r="531" spans="1:11" ht="14.4" x14ac:dyDescent="0.3">
      <c r="A531"/>
      <c r="B531"/>
      <c r="C531"/>
      <c r="D531"/>
      <c r="E531"/>
      <c r="F531"/>
      <c r="G531"/>
      <c r="H531"/>
      <c r="I531"/>
      <c r="J531"/>
      <c r="K531"/>
    </row>
    <row r="532" spans="1:11" ht="14.4" x14ac:dyDescent="0.3">
      <c r="A532"/>
      <c r="B532"/>
      <c r="C532"/>
      <c r="D532"/>
      <c r="E532"/>
      <c r="F532"/>
      <c r="G532"/>
      <c r="H532"/>
      <c r="I532"/>
      <c r="J532"/>
      <c r="K532"/>
    </row>
    <row r="533" spans="1:11" ht="14.4" x14ac:dyDescent="0.3">
      <c r="A533"/>
      <c r="B533"/>
      <c r="C533"/>
      <c r="D533"/>
      <c r="E533"/>
      <c r="F533"/>
      <c r="G533"/>
      <c r="H533"/>
      <c r="I533"/>
      <c r="J533"/>
      <c r="K533"/>
    </row>
    <row r="534" spans="1:11" ht="14.4" x14ac:dyDescent="0.3">
      <c r="A534"/>
      <c r="B534"/>
      <c r="C534"/>
      <c r="D534"/>
      <c r="E534"/>
      <c r="F534"/>
      <c r="G534"/>
      <c r="H534"/>
      <c r="I534"/>
      <c r="J534"/>
      <c r="K534"/>
    </row>
    <row r="535" spans="1:11" ht="14.4" x14ac:dyDescent="0.3">
      <c r="A535"/>
      <c r="B535"/>
      <c r="C535"/>
      <c r="D535"/>
      <c r="E535"/>
      <c r="F535"/>
      <c r="G535"/>
      <c r="H535"/>
      <c r="I535"/>
      <c r="J535"/>
      <c r="K535"/>
    </row>
    <row r="536" spans="1:11" ht="14.4" x14ac:dyDescent="0.3">
      <c r="A536"/>
      <c r="B536"/>
      <c r="C536"/>
      <c r="D536"/>
      <c r="E536"/>
      <c r="F536"/>
      <c r="G536"/>
      <c r="H536"/>
      <c r="I536"/>
      <c r="J536"/>
      <c r="K536"/>
    </row>
    <row r="537" spans="1:11" ht="14.4" x14ac:dyDescent="0.3">
      <c r="A537"/>
      <c r="B537"/>
      <c r="C537"/>
      <c r="D537"/>
      <c r="E537"/>
      <c r="F537"/>
      <c r="G537"/>
      <c r="H537"/>
      <c r="I537"/>
      <c r="J537"/>
      <c r="K537"/>
    </row>
    <row r="538" spans="1:11" ht="14.4" x14ac:dyDescent="0.3">
      <c r="A538"/>
      <c r="B538"/>
      <c r="C538"/>
      <c r="D538"/>
      <c r="E538"/>
      <c r="F538"/>
      <c r="G538"/>
      <c r="H538"/>
      <c r="I538"/>
      <c r="J538"/>
      <c r="K538"/>
    </row>
    <row r="539" spans="1:11" ht="14.4" x14ac:dyDescent="0.3">
      <c r="A539"/>
      <c r="B539"/>
      <c r="C539"/>
      <c r="D539"/>
      <c r="E539"/>
      <c r="F539"/>
      <c r="G539"/>
      <c r="H539"/>
      <c r="I539"/>
      <c r="J539"/>
      <c r="K539"/>
    </row>
    <row r="540" spans="1:11" ht="14.4" x14ac:dyDescent="0.3">
      <c r="A540"/>
      <c r="B540"/>
      <c r="C540"/>
      <c r="D540"/>
      <c r="E540"/>
      <c r="F540"/>
      <c r="G540"/>
      <c r="H540"/>
      <c r="I540"/>
      <c r="J540"/>
      <c r="K540"/>
    </row>
    <row r="541" spans="1:11" ht="14.4" x14ac:dyDescent="0.3">
      <c r="A541"/>
      <c r="B541"/>
      <c r="C541"/>
      <c r="D541"/>
      <c r="E541"/>
      <c r="F541"/>
      <c r="G541"/>
      <c r="H541"/>
      <c r="I541"/>
      <c r="J541"/>
      <c r="K541"/>
    </row>
    <row r="542" spans="1:11" ht="14.4" x14ac:dyDescent="0.3">
      <c r="A542"/>
      <c r="B542"/>
      <c r="C542"/>
      <c r="D542"/>
      <c r="E542"/>
      <c r="F542"/>
      <c r="G542"/>
      <c r="H542"/>
      <c r="I542"/>
      <c r="J542"/>
      <c r="K542"/>
    </row>
    <row r="543" spans="1:11" ht="14.4" x14ac:dyDescent="0.3">
      <c r="A543"/>
      <c r="B543"/>
      <c r="C543"/>
      <c r="D543"/>
      <c r="E543"/>
      <c r="F543"/>
      <c r="G543"/>
      <c r="H543"/>
      <c r="I543"/>
      <c r="J543"/>
      <c r="K543"/>
    </row>
    <row r="544" spans="1:11" ht="14.4" x14ac:dyDescent="0.3">
      <c r="A544"/>
      <c r="B544"/>
      <c r="C544"/>
      <c r="D544"/>
      <c r="E544"/>
      <c r="F544"/>
      <c r="G544"/>
      <c r="H544"/>
      <c r="I544"/>
      <c r="J544"/>
      <c r="K544"/>
    </row>
    <row r="545" spans="1:11" ht="14.4" x14ac:dyDescent="0.3">
      <c r="A545"/>
      <c r="B545"/>
      <c r="C545"/>
      <c r="D545"/>
      <c r="E545"/>
      <c r="F545"/>
      <c r="G545"/>
      <c r="H545"/>
      <c r="I545"/>
      <c r="J545"/>
      <c r="K545"/>
    </row>
    <row r="546" spans="1:11" ht="14.4" x14ac:dyDescent="0.3">
      <c r="A546"/>
      <c r="B546"/>
      <c r="C546"/>
      <c r="D546"/>
      <c r="E546"/>
      <c r="F546"/>
      <c r="G546"/>
      <c r="H546"/>
      <c r="I546"/>
      <c r="J546"/>
      <c r="K546"/>
    </row>
    <row r="547" spans="1:11" ht="14.4" x14ac:dyDescent="0.3">
      <c r="A547"/>
      <c r="B547"/>
      <c r="C547"/>
      <c r="D547"/>
      <c r="E547"/>
      <c r="F547"/>
      <c r="G547"/>
      <c r="H547"/>
      <c r="I547"/>
      <c r="J547"/>
      <c r="K547"/>
    </row>
    <row r="548" spans="1:11" ht="14.4" x14ac:dyDescent="0.3">
      <c r="A548"/>
      <c r="B548"/>
      <c r="C548"/>
      <c r="D548"/>
      <c r="E548"/>
      <c r="F548"/>
      <c r="G548"/>
      <c r="H548"/>
      <c r="I548"/>
      <c r="J548"/>
      <c r="K548"/>
    </row>
    <row r="549" spans="1:11" ht="14.4" x14ac:dyDescent="0.3">
      <c r="A549"/>
      <c r="B549"/>
      <c r="C549"/>
      <c r="D549"/>
      <c r="E549"/>
      <c r="F549"/>
      <c r="G549"/>
      <c r="H549"/>
      <c r="I549"/>
      <c r="J549"/>
      <c r="K549"/>
    </row>
    <row r="550" spans="1:11" ht="14.4" x14ac:dyDescent="0.3">
      <c r="A550"/>
      <c r="B550"/>
      <c r="C550"/>
      <c r="D550"/>
      <c r="E550"/>
      <c r="F550"/>
      <c r="G550"/>
      <c r="H550"/>
      <c r="I550"/>
      <c r="J550"/>
      <c r="K550"/>
    </row>
    <row r="551" spans="1:11" ht="14.4" x14ac:dyDescent="0.3">
      <c r="A551"/>
      <c r="B551"/>
      <c r="C551"/>
      <c r="D551"/>
      <c r="E551"/>
      <c r="F551"/>
      <c r="G551"/>
      <c r="H551"/>
      <c r="I551"/>
      <c r="J551"/>
      <c r="K551"/>
    </row>
    <row r="552" spans="1:11" ht="14.4" x14ac:dyDescent="0.3">
      <c r="A552"/>
      <c r="B552"/>
      <c r="C552"/>
      <c r="D552"/>
      <c r="E552"/>
      <c r="F552"/>
      <c r="G552"/>
      <c r="H552"/>
      <c r="I552"/>
      <c r="J552"/>
      <c r="K552"/>
    </row>
    <row r="553" spans="1:11" ht="14.4" x14ac:dyDescent="0.3">
      <c r="A553"/>
      <c r="B553"/>
      <c r="C553"/>
      <c r="D553"/>
      <c r="E553"/>
      <c r="F553"/>
      <c r="G553"/>
      <c r="H553"/>
      <c r="I553"/>
      <c r="J553"/>
      <c r="K553"/>
    </row>
    <row r="554" spans="1:11" ht="14.4" x14ac:dyDescent="0.3">
      <c r="A554"/>
      <c r="B554"/>
      <c r="C554"/>
      <c r="D554"/>
      <c r="E554"/>
      <c r="F554"/>
      <c r="G554"/>
      <c r="H554"/>
      <c r="I554"/>
      <c r="J554"/>
      <c r="K554"/>
    </row>
    <row r="555" spans="1:11" ht="14.4" x14ac:dyDescent="0.3">
      <c r="A555"/>
      <c r="B555"/>
      <c r="C555"/>
      <c r="D555"/>
      <c r="E555"/>
      <c r="F555"/>
      <c r="G555"/>
      <c r="H555"/>
      <c r="I555"/>
      <c r="J555"/>
      <c r="K555"/>
    </row>
    <row r="556" spans="1:11" ht="14.4" x14ac:dyDescent="0.3">
      <c r="A556"/>
      <c r="B556"/>
      <c r="C556"/>
      <c r="D556"/>
      <c r="E556"/>
      <c r="F556"/>
      <c r="G556"/>
      <c r="H556"/>
      <c r="I556"/>
      <c r="J556"/>
      <c r="K556"/>
    </row>
    <row r="557" spans="1:11" ht="14.4" x14ac:dyDescent="0.3">
      <c r="A557"/>
      <c r="B557"/>
      <c r="C557"/>
      <c r="D557"/>
      <c r="E557"/>
      <c r="F557"/>
      <c r="G557"/>
      <c r="H557"/>
      <c r="I557"/>
      <c r="J557"/>
      <c r="K557"/>
    </row>
    <row r="558" spans="1:11" ht="14.4" x14ac:dyDescent="0.3">
      <c r="A558"/>
      <c r="B558"/>
      <c r="C558"/>
      <c r="D558"/>
      <c r="E558"/>
      <c r="F558"/>
      <c r="G558"/>
      <c r="H558"/>
      <c r="I558"/>
      <c r="J558"/>
      <c r="K558"/>
    </row>
    <row r="559" spans="1:11" ht="14.4" x14ac:dyDescent="0.3">
      <c r="A559"/>
      <c r="B559"/>
      <c r="C559"/>
      <c r="D559"/>
      <c r="E559"/>
      <c r="F559"/>
      <c r="G559"/>
      <c r="H559"/>
      <c r="I559"/>
      <c r="J559"/>
      <c r="K559"/>
    </row>
    <row r="560" spans="1:11" ht="14.4" x14ac:dyDescent="0.3">
      <c r="A560"/>
      <c r="B560"/>
      <c r="C560"/>
      <c r="D560"/>
      <c r="E560"/>
      <c r="F560"/>
      <c r="G560"/>
      <c r="H560"/>
      <c r="I560"/>
      <c r="J560"/>
      <c r="K560"/>
    </row>
    <row r="561" spans="1:11" ht="14.4" x14ac:dyDescent="0.3">
      <c r="A561"/>
      <c r="B561"/>
      <c r="C561"/>
      <c r="D561"/>
      <c r="E561"/>
      <c r="F561"/>
      <c r="G561"/>
      <c r="H561"/>
      <c r="I561"/>
      <c r="J561"/>
      <c r="K561"/>
    </row>
    <row r="562" spans="1:11" ht="14.4" x14ac:dyDescent="0.3">
      <c r="A562"/>
      <c r="B562"/>
      <c r="C562"/>
      <c r="D562"/>
      <c r="E562"/>
      <c r="F562"/>
      <c r="G562"/>
      <c r="H562"/>
      <c r="I562"/>
      <c r="J562"/>
      <c r="K562"/>
    </row>
    <row r="563" spans="1:11" ht="14.4" x14ac:dyDescent="0.3">
      <c r="A563"/>
      <c r="B563"/>
      <c r="C563"/>
      <c r="D563"/>
      <c r="E563"/>
      <c r="F563"/>
      <c r="G563"/>
      <c r="H563"/>
      <c r="I563"/>
      <c r="J563"/>
      <c r="K563"/>
    </row>
    <row r="564" spans="1:11" ht="14.4" x14ac:dyDescent="0.3">
      <c r="A564"/>
      <c r="B564"/>
      <c r="C564"/>
      <c r="D564"/>
      <c r="E564"/>
      <c r="F564"/>
      <c r="G564"/>
      <c r="H564"/>
      <c r="I564"/>
      <c r="J564"/>
      <c r="K564"/>
    </row>
    <row r="565" spans="1:11" ht="14.4" x14ac:dyDescent="0.3">
      <c r="A565"/>
      <c r="B565"/>
      <c r="C565"/>
      <c r="D565"/>
      <c r="E565"/>
      <c r="F565"/>
      <c r="G565"/>
      <c r="H565"/>
      <c r="I565"/>
      <c r="J565"/>
      <c r="K565"/>
    </row>
    <row r="566" spans="1:11" ht="14.4" x14ac:dyDescent="0.3">
      <c r="A566"/>
      <c r="B566"/>
      <c r="C566"/>
      <c r="D566"/>
      <c r="E566"/>
      <c r="F566"/>
      <c r="G566"/>
      <c r="H566"/>
      <c r="I566"/>
      <c r="J566"/>
      <c r="K566"/>
    </row>
    <row r="567" spans="1:11" ht="14.4" x14ac:dyDescent="0.3">
      <c r="A567"/>
      <c r="B567"/>
      <c r="C567"/>
      <c r="D567"/>
      <c r="E567"/>
      <c r="F567"/>
      <c r="G567"/>
      <c r="H567"/>
      <c r="I567"/>
      <c r="J567"/>
      <c r="K567"/>
    </row>
    <row r="568" spans="1:11" ht="14.4" x14ac:dyDescent="0.3">
      <c r="A568"/>
      <c r="B568"/>
      <c r="C568"/>
      <c r="D568"/>
      <c r="E568"/>
      <c r="F568"/>
      <c r="G568"/>
      <c r="H568"/>
      <c r="I568"/>
      <c r="J568"/>
      <c r="K568"/>
    </row>
    <row r="569" spans="1:11" ht="14.4" x14ac:dyDescent="0.3">
      <c r="A569"/>
      <c r="B569"/>
      <c r="C569"/>
      <c r="D569"/>
      <c r="E569"/>
      <c r="F569"/>
      <c r="G569"/>
      <c r="H569"/>
      <c r="I569"/>
      <c r="J569"/>
      <c r="K569"/>
    </row>
    <row r="570" spans="1:11" ht="14.4" x14ac:dyDescent="0.3">
      <c r="A570"/>
      <c r="B570"/>
      <c r="C570"/>
      <c r="D570"/>
      <c r="E570"/>
      <c r="F570"/>
      <c r="G570"/>
      <c r="H570"/>
      <c r="I570"/>
      <c r="J570"/>
      <c r="K570"/>
    </row>
    <row r="571" spans="1:11" ht="14.4" x14ac:dyDescent="0.3">
      <c r="A571"/>
      <c r="B571"/>
      <c r="C571"/>
      <c r="D571"/>
      <c r="E571"/>
      <c r="F571"/>
      <c r="G571"/>
      <c r="H571"/>
      <c r="I571"/>
      <c r="J571"/>
      <c r="K571"/>
    </row>
    <row r="572" spans="1:11" ht="14.4" x14ac:dyDescent="0.3">
      <c r="A572"/>
      <c r="B572"/>
      <c r="C572"/>
      <c r="D572"/>
      <c r="E572"/>
      <c r="F572"/>
      <c r="G572"/>
      <c r="H572"/>
      <c r="I572"/>
      <c r="J572"/>
      <c r="K572"/>
    </row>
    <row r="573" spans="1:11" ht="14.4" x14ac:dyDescent="0.3">
      <c r="A573"/>
      <c r="B573"/>
      <c r="C573"/>
      <c r="D573"/>
      <c r="E573"/>
      <c r="F573"/>
      <c r="G573"/>
      <c r="H573"/>
      <c r="I573"/>
      <c r="J573"/>
      <c r="K573"/>
    </row>
    <row r="574" spans="1:11" ht="14.4" x14ac:dyDescent="0.3">
      <c r="A574"/>
      <c r="B574"/>
      <c r="C574"/>
      <c r="D574"/>
      <c r="E574"/>
      <c r="F574"/>
      <c r="G574"/>
      <c r="H574"/>
      <c r="I574"/>
      <c r="J574"/>
      <c r="K574"/>
    </row>
    <row r="575" spans="1:11" ht="14.4" x14ac:dyDescent="0.3">
      <c r="A575"/>
      <c r="B575"/>
      <c r="C575"/>
      <c r="D575"/>
      <c r="E575"/>
      <c r="F575"/>
      <c r="G575"/>
      <c r="H575"/>
      <c r="I575"/>
      <c r="J575"/>
      <c r="K575"/>
    </row>
    <row r="576" spans="1:11" ht="14.4" x14ac:dyDescent="0.3">
      <c r="A576"/>
      <c r="B576"/>
      <c r="C576"/>
      <c r="D576"/>
      <c r="E576"/>
      <c r="F576"/>
      <c r="G576"/>
      <c r="H576"/>
      <c r="I576"/>
      <c r="J576"/>
      <c r="K576"/>
    </row>
    <row r="577" spans="1:11" ht="14.4" x14ac:dyDescent="0.3">
      <c r="A577"/>
      <c r="B577"/>
      <c r="C577"/>
      <c r="D577"/>
      <c r="E577"/>
      <c r="F577"/>
      <c r="G577"/>
      <c r="H577"/>
      <c r="I577"/>
      <c r="J577"/>
      <c r="K577"/>
    </row>
    <row r="578" spans="1:11" ht="14.4" x14ac:dyDescent="0.3">
      <c r="A578"/>
      <c r="B578"/>
      <c r="C578"/>
      <c r="D578"/>
      <c r="E578"/>
      <c r="F578"/>
      <c r="G578"/>
      <c r="H578"/>
      <c r="I578"/>
      <c r="J578"/>
      <c r="K578"/>
    </row>
    <row r="579" spans="1:11" ht="14.4" x14ac:dyDescent="0.3">
      <c r="A579"/>
      <c r="B579"/>
      <c r="C579"/>
      <c r="D579"/>
      <c r="E579"/>
      <c r="F579"/>
      <c r="G579"/>
      <c r="H579"/>
      <c r="I579"/>
      <c r="J579"/>
      <c r="K579"/>
    </row>
    <row r="580" spans="1:11" ht="14.4" x14ac:dyDescent="0.3">
      <c r="A580"/>
      <c r="B580"/>
      <c r="C580"/>
      <c r="D580"/>
      <c r="E580"/>
      <c r="F580"/>
      <c r="G580"/>
      <c r="H580"/>
      <c r="I580"/>
      <c r="J580"/>
      <c r="K580"/>
    </row>
    <row r="581" spans="1:11" ht="14.4" x14ac:dyDescent="0.3">
      <c r="A581"/>
      <c r="B581"/>
      <c r="C581"/>
      <c r="D581"/>
      <c r="E581"/>
      <c r="F581"/>
      <c r="G581"/>
      <c r="H581"/>
      <c r="I581"/>
      <c r="J581"/>
      <c r="K581"/>
    </row>
    <row r="582" spans="1:11" ht="14.4" x14ac:dyDescent="0.3">
      <c r="A582"/>
      <c r="B582"/>
      <c r="C582"/>
      <c r="D582"/>
      <c r="E582"/>
      <c r="F582"/>
      <c r="G582"/>
      <c r="H582"/>
      <c r="I582"/>
      <c r="J582"/>
      <c r="K582"/>
    </row>
    <row r="583" spans="1:11" ht="14.4" x14ac:dyDescent="0.3">
      <c r="A583"/>
      <c r="B583"/>
      <c r="C583"/>
      <c r="D583"/>
      <c r="E583"/>
      <c r="F583"/>
      <c r="G583"/>
      <c r="H583"/>
      <c r="I583"/>
      <c r="J583"/>
      <c r="K583"/>
    </row>
    <row r="584" spans="1:11" ht="14.4" x14ac:dyDescent="0.3">
      <c r="A584"/>
      <c r="B584"/>
      <c r="C584"/>
      <c r="D584"/>
      <c r="E584"/>
      <c r="F584"/>
      <c r="G584"/>
      <c r="H584"/>
      <c r="I584"/>
      <c r="J584"/>
      <c r="K584"/>
    </row>
    <row r="585" spans="1:11" ht="14.4" x14ac:dyDescent="0.3">
      <c r="A585"/>
      <c r="B585"/>
      <c r="C585"/>
      <c r="D585"/>
      <c r="E585"/>
      <c r="F585"/>
      <c r="G585"/>
      <c r="H585"/>
      <c r="I585"/>
      <c r="J585"/>
      <c r="K585"/>
    </row>
    <row r="586" spans="1:11" ht="14.4" x14ac:dyDescent="0.3">
      <c r="A586"/>
      <c r="B586"/>
      <c r="C586"/>
      <c r="D586"/>
      <c r="E586"/>
      <c r="F586"/>
      <c r="G586"/>
      <c r="H586"/>
      <c r="I586"/>
      <c r="J586"/>
      <c r="K586"/>
    </row>
    <row r="587" spans="1:11" ht="14.4" x14ac:dyDescent="0.3">
      <c r="A587"/>
      <c r="B587"/>
      <c r="C587"/>
      <c r="D587"/>
      <c r="E587"/>
      <c r="F587"/>
      <c r="G587"/>
      <c r="H587"/>
      <c r="I587"/>
      <c r="J587"/>
      <c r="K587"/>
    </row>
    <row r="588" spans="1:11" ht="14.4" x14ac:dyDescent="0.3">
      <c r="A588"/>
      <c r="B588"/>
      <c r="C588"/>
      <c r="D588"/>
      <c r="E588"/>
      <c r="F588"/>
      <c r="G588"/>
      <c r="H588"/>
      <c r="I588"/>
      <c r="J588"/>
      <c r="K588"/>
    </row>
    <row r="589" spans="1:11" ht="14.4" x14ac:dyDescent="0.3">
      <c r="A589"/>
      <c r="B589"/>
      <c r="C589"/>
      <c r="D589"/>
      <c r="E589"/>
      <c r="F589"/>
      <c r="G589"/>
      <c r="H589"/>
      <c r="I589"/>
      <c r="J589"/>
      <c r="K589"/>
    </row>
    <row r="590" spans="1:11" ht="14.4" x14ac:dyDescent="0.3">
      <c r="A590"/>
      <c r="B590"/>
      <c r="C590"/>
      <c r="D590"/>
      <c r="E590"/>
      <c r="F590"/>
      <c r="G590"/>
      <c r="H590"/>
      <c r="I590"/>
      <c r="J590"/>
      <c r="K590"/>
    </row>
    <row r="591" spans="1:11" ht="14.4" x14ac:dyDescent="0.3">
      <c r="A591"/>
      <c r="B591"/>
      <c r="C591"/>
      <c r="D591"/>
      <c r="E591"/>
      <c r="F591"/>
      <c r="G591"/>
      <c r="H591"/>
      <c r="I591"/>
      <c r="J591"/>
      <c r="K591"/>
    </row>
    <row r="592" spans="1:11" ht="14.4" x14ac:dyDescent="0.3">
      <c r="A592"/>
      <c r="B592"/>
      <c r="C592"/>
      <c r="D592"/>
      <c r="E592"/>
      <c r="F592"/>
      <c r="G592"/>
      <c r="H592"/>
      <c r="I592"/>
      <c r="J592"/>
      <c r="K592"/>
    </row>
    <row r="593" spans="1:11" ht="14.4" x14ac:dyDescent="0.3">
      <c r="A593"/>
      <c r="B593"/>
      <c r="C593"/>
      <c r="D593"/>
      <c r="E593"/>
      <c r="F593"/>
      <c r="G593"/>
      <c r="H593"/>
      <c r="I593"/>
      <c r="J593"/>
      <c r="K593"/>
    </row>
    <row r="594" spans="1:11" ht="14.4" x14ac:dyDescent="0.3">
      <c r="A594"/>
      <c r="B594"/>
      <c r="C594"/>
      <c r="D594"/>
      <c r="E594"/>
      <c r="F594"/>
      <c r="G594"/>
      <c r="H594"/>
      <c r="I594"/>
      <c r="J594"/>
      <c r="K594"/>
    </row>
    <row r="595" spans="1:11" ht="14.4" x14ac:dyDescent="0.3">
      <c r="A595"/>
      <c r="B595"/>
      <c r="C595"/>
      <c r="D595"/>
      <c r="E595"/>
      <c r="F595"/>
      <c r="G595"/>
      <c r="H595"/>
      <c r="I595"/>
      <c r="J595"/>
      <c r="K595"/>
    </row>
    <row r="596" spans="1:11" ht="14.4" x14ac:dyDescent="0.3">
      <c r="A596"/>
      <c r="B596"/>
      <c r="C596"/>
      <c r="D596"/>
      <c r="E596"/>
      <c r="F596"/>
      <c r="G596"/>
      <c r="H596"/>
      <c r="I596"/>
      <c r="J596"/>
      <c r="K596"/>
    </row>
    <row r="597" spans="1:11" ht="14.4" x14ac:dyDescent="0.3">
      <c r="A597"/>
      <c r="B597"/>
      <c r="C597"/>
      <c r="D597"/>
      <c r="E597"/>
      <c r="F597"/>
      <c r="G597"/>
      <c r="H597"/>
      <c r="I597"/>
      <c r="J597"/>
      <c r="K597"/>
    </row>
    <row r="598" spans="1:11" ht="14.4" x14ac:dyDescent="0.3">
      <c r="A598"/>
      <c r="B598"/>
      <c r="C598"/>
      <c r="D598"/>
      <c r="E598"/>
      <c r="F598"/>
      <c r="G598"/>
      <c r="H598"/>
      <c r="I598"/>
      <c r="J598"/>
      <c r="K598"/>
    </row>
    <row r="599" spans="1:11" ht="14.4" x14ac:dyDescent="0.3">
      <c r="A599"/>
      <c r="B599"/>
      <c r="C599"/>
      <c r="D599"/>
      <c r="E599"/>
      <c r="F599"/>
      <c r="G599"/>
      <c r="H599"/>
      <c r="I599"/>
      <c r="J599"/>
      <c r="K599"/>
    </row>
    <row r="600" spans="1:11" ht="14.4" x14ac:dyDescent="0.3">
      <c r="A600"/>
      <c r="B600"/>
      <c r="C600"/>
      <c r="D600"/>
      <c r="E600"/>
      <c r="F600"/>
      <c r="G600"/>
      <c r="H600"/>
      <c r="I600"/>
      <c r="J600"/>
      <c r="K600"/>
    </row>
    <row r="601" spans="1:11" ht="14.4" x14ac:dyDescent="0.3">
      <c r="A601"/>
      <c r="B601"/>
      <c r="C601"/>
      <c r="D601"/>
      <c r="E601"/>
      <c r="F601"/>
      <c r="G601"/>
      <c r="H601"/>
      <c r="I601"/>
      <c r="J601"/>
      <c r="K601"/>
    </row>
    <row r="602" spans="1:11" ht="14.4" x14ac:dyDescent="0.3">
      <c r="A602"/>
      <c r="B602"/>
      <c r="C602"/>
      <c r="D602"/>
      <c r="E602"/>
      <c r="F602"/>
      <c r="G602"/>
      <c r="H602"/>
      <c r="I602"/>
      <c r="J602"/>
      <c r="K602"/>
    </row>
    <row r="603" spans="1:11" ht="14.4" x14ac:dyDescent="0.3">
      <c r="A603"/>
      <c r="B603"/>
      <c r="C603"/>
      <c r="D603"/>
      <c r="E603"/>
      <c r="F603"/>
      <c r="G603"/>
      <c r="H603"/>
      <c r="I603"/>
      <c r="J603"/>
      <c r="K603"/>
    </row>
    <row r="604" spans="1:11" ht="14.4" x14ac:dyDescent="0.3">
      <c r="A604"/>
      <c r="B604"/>
      <c r="C604"/>
      <c r="D604"/>
      <c r="E604"/>
      <c r="F604"/>
      <c r="G604"/>
      <c r="H604"/>
      <c r="I604"/>
      <c r="J604"/>
      <c r="K604"/>
    </row>
    <row r="605" spans="1:11" ht="14.4" x14ac:dyDescent="0.3">
      <c r="A605"/>
      <c r="B605"/>
      <c r="C605"/>
      <c r="D605"/>
      <c r="E605"/>
      <c r="F605"/>
      <c r="G605"/>
      <c r="H605"/>
      <c r="I605"/>
      <c r="J605"/>
      <c r="K605"/>
    </row>
    <row r="606" spans="1:11" ht="14.4" x14ac:dyDescent="0.3">
      <c r="A606"/>
      <c r="B606"/>
      <c r="C606"/>
      <c r="D606"/>
      <c r="E606"/>
      <c r="F606"/>
      <c r="G606"/>
      <c r="H606"/>
      <c r="I606"/>
      <c r="J606"/>
      <c r="K606"/>
    </row>
    <row r="607" spans="1:11" ht="14.4" x14ac:dyDescent="0.3">
      <c r="A607"/>
      <c r="B607"/>
      <c r="C607"/>
      <c r="D607"/>
      <c r="E607"/>
      <c r="F607"/>
      <c r="G607"/>
      <c r="H607"/>
      <c r="I607"/>
      <c r="J607"/>
      <c r="K607"/>
    </row>
    <row r="608" spans="1:11" ht="14.4" x14ac:dyDescent="0.3">
      <c r="A608"/>
      <c r="B608"/>
      <c r="C608"/>
      <c r="D608"/>
      <c r="E608"/>
      <c r="F608"/>
      <c r="G608"/>
      <c r="H608"/>
      <c r="I608"/>
      <c r="J608"/>
      <c r="K608"/>
    </row>
    <row r="609" spans="1:11" ht="14.4" x14ac:dyDescent="0.3">
      <c r="A609"/>
      <c r="B609"/>
      <c r="C609"/>
      <c r="D609"/>
      <c r="E609"/>
      <c r="F609"/>
      <c r="G609"/>
      <c r="H609"/>
      <c r="I609"/>
      <c r="J609"/>
      <c r="K609"/>
    </row>
    <row r="610" spans="1:11" ht="14.4" x14ac:dyDescent="0.3">
      <c r="A610"/>
      <c r="B610"/>
      <c r="C610"/>
      <c r="D610"/>
      <c r="E610"/>
      <c r="F610"/>
      <c r="G610"/>
      <c r="H610"/>
      <c r="I610"/>
      <c r="J610"/>
      <c r="K610"/>
    </row>
    <row r="611" spans="1:11" ht="14.4" x14ac:dyDescent="0.3">
      <c r="A611"/>
      <c r="B611"/>
      <c r="C611"/>
      <c r="D611"/>
      <c r="E611"/>
      <c r="F611"/>
      <c r="G611"/>
      <c r="H611"/>
      <c r="I611"/>
      <c r="J611"/>
      <c r="K611"/>
    </row>
    <row r="612" spans="1:11" ht="14.4" x14ac:dyDescent="0.3">
      <c r="A612"/>
      <c r="B612"/>
      <c r="C612"/>
      <c r="D612"/>
      <c r="E612"/>
      <c r="F612"/>
      <c r="G612"/>
      <c r="H612"/>
      <c r="I612"/>
      <c r="J612"/>
      <c r="K612"/>
    </row>
    <row r="613" spans="1:11" ht="14.4" x14ac:dyDescent="0.3">
      <c r="A613"/>
      <c r="B613"/>
      <c r="C613"/>
      <c r="D613"/>
      <c r="E613"/>
      <c r="F613"/>
      <c r="G613"/>
      <c r="H613"/>
      <c r="I613"/>
      <c r="J613"/>
      <c r="K613"/>
    </row>
    <row r="614" spans="1:11" ht="14.4" x14ac:dyDescent="0.3">
      <c r="A614"/>
      <c r="B614"/>
      <c r="C614"/>
      <c r="D614"/>
      <c r="E614"/>
      <c r="F614"/>
      <c r="G614"/>
      <c r="H614"/>
      <c r="I614"/>
      <c r="J614"/>
      <c r="K614"/>
    </row>
    <row r="615" spans="1:11" ht="14.4" x14ac:dyDescent="0.3">
      <c r="A615"/>
      <c r="B615"/>
      <c r="C615"/>
      <c r="D615"/>
      <c r="E615"/>
      <c r="F615"/>
      <c r="G615"/>
      <c r="H615"/>
      <c r="I615"/>
      <c r="J615"/>
      <c r="K615"/>
    </row>
    <row r="616" spans="1:11" ht="14.4" x14ac:dyDescent="0.3">
      <c r="A616"/>
      <c r="B616"/>
      <c r="C616"/>
      <c r="D616"/>
      <c r="E616"/>
      <c r="F616"/>
      <c r="G616"/>
      <c r="H616"/>
      <c r="I616"/>
      <c r="J616"/>
      <c r="K616"/>
    </row>
    <row r="617" spans="1:11" ht="14.4" x14ac:dyDescent="0.3">
      <c r="A617"/>
      <c r="B617"/>
      <c r="C617"/>
      <c r="D617"/>
      <c r="E617"/>
      <c r="F617"/>
      <c r="G617"/>
      <c r="H617"/>
      <c r="I617"/>
      <c r="J617"/>
      <c r="K617"/>
    </row>
    <row r="618" spans="1:11" ht="14.4" x14ac:dyDescent="0.3">
      <c r="A618"/>
      <c r="B618"/>
      <c r="C618"/>
      <c r="D618"/>
      <c r="E618"/>
      <c r="F618"/>
      <c r="G618"/>
      <c r="H618"/>
      <c r="I618"/>
      <c r="J618"/>
      <c r="K618"/>
    </row>
    <row r="619" spans="1:11" ht="14.4" x14ac:dyDescent="0.3">
      <c r="A619"/>
      <c r="B619"/>
      <c r="C619"/>
      <c r="D619"/>
      <c r="E619"/>
      <c r="F619"/>
      <c r="G619"/>
      <c r="H619"/>
      <c r="I619"/>
      <c r="J619"/>
      <c r="K619"/>
    </row>
    <row r="620" spans="1:11" ht="14.4" x14ac:dyDescent="0.3">
      <c r="A620"/>
      <c r="B620"/>
      <c r="C620"/>
      <c r="D620"/>
      <c r="E620"/>
      <c r="F620"/>
      <c r="G620"/>
      <c r="H620"/>
      <c r="I620"/>
      <c r="J620"/>
      <c r="K620"/>
    </row>
    <row r="621" spans="1:11" ht="14.4" x14ac:dyDescent="0.3">
      <c r="A621"/>
      <c r="B621"/>
      <c r="C621"/>
      <c r="D621"/>
      <c r="E621"/>
      <c r="F621"/>
      <c r="G621"/>
      <c r="H621"/>
      <c r="I621"/>
      <c r="J621"/>
      <c r="K621"/>
    </row>
    <row r="622" spans="1:11" ht="14.4" x14ac:dyDescent="0.3">
      <c r="A622"/>
      <c r="B622"/>
      <c r="C622"/>
      <c r="D622"/>
      <c r="E622"/>
      <c r="F622"/>
      <c r="G622"/>
      <c r="H622"/>
      <c r="I622"/>
      <c r="J622"/>
      <c r="K622"/>
    </row>
    <row r="623" spans="1:11" ht="14.4" x14ac:dyDescent="0.3">
      <c r="A623"/>
      <c r="B623"/>
      <c r="C623"/>
      <c r="D623"/>
      <c r="E623"/>
      <c r="F623"/>
      <c r="G623"/>
      <c r="H623"/>
      <c r="I623"/>
      <c r="J623"/>
      <c r="K623"/>
    </row>
    <row r="624" spans="1:11" ht="14.4" x14ac:dyDescent="0.3">
      <c r="A624"/>
      <c r="B624"/>
      <c r="C624"/>
      <c r="D624"/>
      <c r="E624"/>
      <c r="F624"/>
      <c r="G624"/>
      <c r="H624"/>
      <c r="I624"/>
      <c r="J624"/>
      <c r="K624"/>
    </row>
    <row r="625" spans="1:11" ht="14.4" x14ac:dyDescent="0.3">
      <c r="A625"/>
      <c r="B625"/>
      <c r="C625"/>
      <c r="D625"/>
      <c r="E625"/>
      <c r="F625"/>
      <c r="G625"/>
      <c r="H625"/>
      <c r="I625"/>
      <c r="J625"/>
      <c r="K625"/>
    </row>
    <row r="626" spans="1:11" ht="14.4" x14ac:dyDescent="0.3">
      <c r="A626"/>
      <c r="B626"/>
      <c r="C626"/>
      <c r="D626"/>
      <c r="E626"/>
      <c r="F626"/>
      <c r="G626"/>
      <c r="H626"/>
      <c r="I626"/>
      <c r="J626"/>
      <c r="K626"/>
    </row>
    <row r="627" spans="1:11" ht="14.4" x14ac:dyDescent="0.3">
      <c r="A627"/>
      <c r="B627"/>
      <c r="C627"/>
      <c r="D627"/>
      <c r="E627"/>
      <c r="F627"/>
      <c r="G627"/>
      <c r="H627"/>
      <c r="I627"/>
      <c r="J627"/>
      <c r="K627"/>
    </row>
    <row r="628" spans="1:11" ht="14.4" x14ac:dyDescent="0.3">
      <c r="A628"/>
      <c r="B628"/>
      <c r="C628"/>
      <c r="D628"/>
      <c r="E628"/>
      <c r="F628"/>
      <c r="G628"/>
      <c r="H628"/>
      <c r="I628"/>
      <c r="J628"/>
      <c r="K628"/>
    </row>
    <row r="629" spans="1:11" ht="14.4" x14ac:dyDescent="0.3">
      <c r="A629"/>
      <c r="B629"/>
      <c r="C629"/>
      <c r="D629"/>
      <c r="E629"/>
      <c r="F629"/>
      <c r="G629"/>
      <c r="H629"/>
      <c r="I629"/>
      <c r="J629"/>
      <c r="K629"/>
    </row>
    <row r="630" spans="1:11" ht="14.4" x14ac:dyDescent="0.3">
      <c r="A630"/>
      <c r="B630"/>
      <c r="C630"/>
      <c r="D630"/>
      <c r="E630"/>
      <c r="F630"/>
      <c r="G630"/>
      <c r="H630"/>
      <c r="I630"/>
      <c r="J630"/>
      <c r="K630"/>
    </row>
    <row r="631" spans="1:11" ht="14.4" x14ac:dyDescent="0.3">
      <c r="A631"/>
      <c r="B631"/>
      <c r="C631"/>
      <c r="D631"/>
      <c r="E631"/>
      <c r="F631"/>
      <c r="G631"/>
      <c r="H631"/>
      <c r="I631"/>
      <c r="J631"/>
      <c r="K631"/>
    </row>
    <row r="632" spans="1:11" ht="14.4" x14ac:dyDescent="0.3">
      <c r="A632"/>
      <c r="B632"/>
      <c r="C632"/>
      <c r="D632"/>
      <c r="E632"/>
      <c r="F632"/>
      <c r="G632"/>
      <c r="H632"/>
      <c r="I632"/>
      <c r="J632"/>
      <c r="K632"/>
    </row>
    <row r="633" spans="1:11" ht="14.4" x14ac:dyDescent="0.3">
      <c r="A633"/>
      <c r="B633"/>
      <c r="C633"/>
      <c r="D633"/>
      <c r="E633"/>
      <c r="F633"/>
      <c r="G633"/>
      <c r="H633"/>
      <c r="I633"/>
      <c r="J633"/>
      <c r="K633"/>
    </row>
    <row r="634" spans="1:11" ht="14.4" x14ac:dyDescent="0.3">
      <c r="A634"/>
      <c r="B634"/>
      <c r="C634"/>
      <c r="D634"/>
      <c r="E634"/>
      <c r="F634"/>
      <c r="G634"/>
      <c r="H634"/>
      <c r="I634"/>
      <c r="J634"/>
      <c r="K634"/>
    </row>
    <row r="635" spans="1:11" ht="14.4" x14ac:dyDescent="0.3">
      <c r="A635"/>
      <c r="B635"/>
      <c r="C635"/>
      <c r="D635"/>
      <c r="E635"/>
      <c r="F635"/>
      <c r="G635"/>
      <c r="H635"/>
      <c r="I635"/>
      <c r="J635"/>
      <c r="K635"/>
    </row>
    <row r="636" spans="1:11" ht="14.4" x14ac:dyDescent="0.3">
      <c r="A636"/>
      <c r="B636"/>
      <c r="C636"/>
      <c r="D636"/>
      <c r="E636"/>
      <c r="F636"/>
      <c r="G636"/>
      <c r="H636"/>
      <c r="I636"/>
      <c r="J636"/>
      <c r="K636"/>
    </row>
    <row r="637" spans="1:11" ht="14.4" x14ac:dyDescent="0.3">
      <c r="A637"/>
      <c r="B637"/>
      <c r="C637"/>
      <c r="D637"/>
      <c r="E637"/>
      <c r="F637"/>
      <c r="G637"/>
      <c r="H637"/>
      <c r="I637"/>
      <c r="J637"/>
      <c r="K637"/>
    </row>
    <row r="638" spans="1:11" ht="14.4" x14ac:dyDescent="0.3">
      <c r="A638"/>
      <c r="B638"/>
      <c r="C638"/>
      <c r="D638"/>
      <c r="E638"/>
      <c r="F638"/>
      <c r="G638"/>
      <c r="H638"/>
      <c r="I638"/>
      <c r="J638"/>
      <c r="K638"/>
    </row>
    <row r="639" spans="1:11" ht="14.4" x14ac:dyDescent="0.3">
      <c r="A639"/>
      <c r="B639"/>
      <c r="C639"/>
      <c r="D639"/>
      <c r="E639"/>
      <c r="F639"/>
      <c r="G639"/>
      <c r="H639"/>
      <c r="I639"/>
      <c r="J639"/>
      <c r="K639"/>
    </row>
    <row r="640" spans="1:11" ht="14.4" x14ac:dyDescent="0.3">
      <c r="A640"/>
      <c r="B640"/>
      <c r="C640"/>
      <c r="D640"/>
      <c r="E640"/>
      <c r="F640"/>
      <c r="G640"/>
      <c r="H640"/>
      <c r="I640"/>
      <c r="J640"/>
      <c r="K640"/>
    </row>
    <row r="641" spans="1:11" ht="14.4" x14ac:dyDescent="0.3">
      <c r="A641"/>
      <c r="B641"/>
      <c r="C641"/>
      <c r="D641"/>
      <c r="E641"/>
      <c r="F641"/>
      <c r="G641"/>
      <c r="H641"/>
      <c r="I641"/>
      <c r="J641"/>
      <c r="K641"/>
    </row>
    <row r="642" spans="1:11" ht="14.4" x14ac:dyDescent="0.3">
      <c r="A642"/>
      <c r="B642"/>
      <c r="C642"/>
      <c r="D642"/>
      <c r="E642"/>
      <c r="F642"/>
      <c r="G642"/>
      <c r="H642"/>
      <c r="I642"/>
      <c r="J642"/>
      <c r="K642"/>
    </row>
    <row r="643" spans="1:11" ht="14.4" x14ac:dyDescent="0.3">
      <c r="A643"/>
      <c r="B643"/>
      <c r="C643"/>
      <c r="D643"/>
      <c r="E643"/>
      <c r="F643"/>
      <c r="G643"/>
      <c r="H643"/>
      <c r="I643"/>
      <c r="J643"/>
      <c r="K643"/>
    </row>
    <row r="644" spans="1:11" ht="14.4" x14ac:dyDescent="0.3">
      <c r="A644"/>
      <c r="B644"/>
      <c r="C644"/>
      <c r="D644"/>
      <c r="E644"/>
      <c r="F644"/>
      <c r="G644"/>
      <c r="H644"/>
      <c r="I644"/>
      <c r="J644"/>
      <c r="K644"/>
    </row>
    <row r="645" spans="1:11" ht="14.4" x14ac:dyDescent="0.3">
      <c r="A645"/>
      <c r="B645"/>
      <c r="C645"/>
      <c r="D645"/>
      <c r="E645"/>
      <c r="F645"/>
      <c r="G645"/>
      <c r="H645"/>
      <c r="I645"/>
      <c r="J645"/>
      <c r="K645"/>
    </row>
    <row r="646" spans="1:11" ht="14.4" x14ac:dyDescent="0.3">
      <c r="A646"/>
      <c r="B646"/>
      <c r="C646"/>
      <c r="D646"/>
      <c r="E646"/>
      <c r="F646"/>
      <c r="G646"/>
      <c r="H646"/>
      <c r="I646"/>
      <c r="J646"/>
      <c r="K646"/>
    </row>
    <row r="647" spans="1:11" ht="14.4" x14ac:dyDescent="0.3">
      <c r="A647"/>
      <c r="B647"/>
      <c r="C647"/>
      <c r="D647"/>
      <c r="E647"/>
      <c r="F647"/>
      <c r="G647"/>
      <c r="H647"/>
      <c r="I647"/>
      <c r="J647"/>
      <c r="K647"/>
    </row>
    <row r="648" spans="1:11" ht="14.4" x14ac:dyDescent="0.3">
      <c r="A648"/>
      <c r="B648"/>
      <c r="C648"/>
      <c r="D648"/>
      <c r="E648"/>
      <c r="F648"/>
      <c r="G648"/>
      <c r="H648"/>
      <c r="I648"/>
      <c r="J648"/>
      <c r="K648"/>
    </row>
    <row r="649" spans="1:11" ht="14.4" x14ac:dyDescent="0.3">
      <c r="A649"/>
      <c r="B649"/>
      <c r="C649"/>
      <c r="D649"/>
      <c r="E649"/>
      <c r="F649"/>
      <c r="G649"/>
      <c r="H649"/>
      <c r="I649"/>
      <c r="J649"/>
      <c r="K649"/>
    </row>
    <row r="650" spans="1:11" ht="14.4" x14ac:dyDescent="0.3">
      <c r="A650"/>
      <c r="B650"/>
      <c r="C650"/>
      <c r="D650"/>
      <c r="E650"/>
      <c r="F650"/>
      <c r="G650"/>
      <c r="H650"/>
      <c r="I650"/>
      <c r="J650"/>
      <c r="K650"/>
    </row>
    <row r="651" spans="1:11" ht="14.4" x14ac:dyDescent="0.3">
      <c r="A651"/>
      <c r="B651"/>
      <c r="C651"/>
      <c r="D651"/>
      <c r="E651"/>
      <c r="F651"/>
      <c r="G651"/>
      <c r="H651"/>
      <c r="I651"/>
      <c r="J651"/>
      <c r="K651"/>
    </row>
    <row r="652" spans="1:11" ht="14.4" x14ac:dyDescent="0.3">
      <c r="A652"/>
      <c r="B652"/>
      <c r="C652"/>
      <c r="D652"/>
      <c r="E652"/>
      <c r="F652"/>
      <c r="G652"/>
      <c r="H652"/>
      <c r="I652"/>
      <c r="J652"/>
      <c r="K652"/>
    </row>
    <row r="653" spans="1:11" ht="14.4" x14ac:dyDescent="0.3">
      <c r="A653"/>
      <c r="B653"/>
      <c r="C653"/>
      <c r="D653"/>
      <c r="E653"/>
      <c r="F653"/>
      <c r="G653"/>
      <c r="H653"/>
      <c r="I653"/>
      <c r="J653"/>
      <c r="K653"/>
    </row>
    <row r="654" spans="1:11" ht="14.4" x14ac:dyDescent="0.3">
      <c r="A654"/>
      <c r="B654"/>
      <c r="C654"/>
      <c r="D654"/>
      <c r="E654"/>
      <c r="F654"/>
      <c r="G654"/>
      <c r="H654"/>
      <c r="I654"/>
      <c r="J654"/>
      <c r="K654"/>
    </row>
    <row r="655" spans="1:11" ht="14.4" x14ac:dyDescent="0.3">
      <c r="A655"/>
      <c r="B655"/>
      <c r="C655"/>
      <c r="D655"/>
      <c r="E655"/>
      <c r="F655"/>
      <c r="G655"/>
      <c r="H655"/>
      <c r="I655"/>
      <c r="J655"/>
      <c r="K655"/>
    </row>
    <row r="656" spans="1:11" ht="14.4" x14ac:dyDescent="0.3">
      <c r="A656"/>
      <c r="B656"/>
      <c r="C656"/>
      <c r="D656"/>
      <c r="E656"/>
      <c r="F656"/>
      <c r="G656"/>
      <c r="H656"/>
      <c r="I656"/>
      <c r="J656"/>
      <c r="K656"/>
    </row>
    <row r="657" spans="1:11" ht="14.4" x14ac:dyDescent="0.3">
      <c r="A657"/>
      <c r="B657"/>
      <c r="C657"/>
      <c r="D657"/>
      <c r="E657"/>
      <c r="F657"/>
      <c r="G657"/>
      <c r="H657"/>
      <c r="I657"/>
      <c r="J657"/>
      <c r="K657"/>
    </row>
    <row r="658" spans="1:11" ht="14.4" x14ac:dyDescent="0.3">
      <c r="A658"/>
      <c r="B658"/>
      <c r="C658"/>
      <c r="D658"/>
      <c r="E658"/>
      <c r="F658"/>
      <c r="G658"/>
      <c r="H658"/>
      <c r="I658"/>
      <c r="J658"/>
      <c r="K658"/>
    </row>
    <row r="659" spans="1:11" ht="14.4" x14ac:dyDescent="0.3">
      <c r="A659"/>
      <c r="B659"/>
      <c r="C659"/>
      <c r="D659"/>
      <c r="E659"/>
      <c r="F659"/>
      <c r="G659"/>
      <c r="H659"/>
      <c r="I659"/>
      <c r="J659"/>
      <c r="K659"/>
    </row>
    <row r="660" spans="1:11" ht="14.4" x14ac:dyDescent="0.3">
      <c r="A660"/>
      <c r="B660"/>
      <c r="C660"/>
      <c r="D660"/>
      <c r="E660"/>
      <c r="F660"/>
      <c r="G660"/>
      <c r="H660"/>
      <c r="I660"/>
      <c r="J660"/>
      <c r="K660"/>
    </row>
    <row r="661" spans="1:11" ht="14.4" x14ac:dyDescent="0.3">
      <c r="A661"/>
      <c r="B661"/>
      <c r="C661"/>
      <c r="D661"/>
      <c r="E661"/>
      <c r="F661"/>
      <c r="G661"/>
      <c r="H661"/>
      <c r="I661"/>
      <c r="J661"/>
      <c r="K661"/>
    </row>
    <row r="662" spans="1:11" ht="14.4" x14ac:dyDescent="0.3">
      <c r="A662"/>
      <c r="B662"/>
      <c r="C662"/>
      <c r="D662"/>
      <c r="E662"/>
      <c r="F662"/>
      <c r="G662"/>
      <c r="H662"/>
      <c r="I662"/>
      <c r="J662"/>
      <c r="K662"/>
    </row>
    <row r="663" spans="1:11" ht="14.4" x14ac:dyDescent="0.3">
      <c r="A663"/>
      <c r="B663"/>
      <c r="C663"/>
      <c r="D663"/>
      <c r="E663"/>
      <c r="F663"/>
      <c r="G663"/>
      <c r="H663"/>
      <c r="I663"/>
      <c r="J663"/>
      <c r="K663"/>
    </row>
    <row r="664" spans="1:11" ht="14.4" x14ac:dyDescent="0.3">
      <c r="A664"/>
      <c r="B664"/>
      <c r="C664"/>
      <c r="D664"/>
      <c r="E664"/>
      <c r="F664"/>
      <c r="G664"/>
      <c r="H664"/>
      <c r="I664"/>
      <c r="J664"/>
      <c r="K664"/>
    </row>
    <row r="665" spans="1:11" ht="14.4" x14ac:dyDescent="0.3">
      <c r="A665"/>
      <c r="B665"/>
      <c r="C665"/>
      <c r="D665"/>
      <c r="E665"/>
      <c r="F665"/>
      <c r="G665"/>
      <c r="H665"/>
      <c r="I665"/>
      <c r="J665"/>
      <c r="K665"/>
    </row>
    <row r="666" spans="1:11" ht="14.4" x14ac:dyDescent="0.3">
      <c r="A666"/>
      <c r="B666"/>
      <c r="C666"/>
      <c r="D666"/>
      <c r="E666"/>
      <c r="F666"/>
      <c r="G666"/>
      <c r="H666"/>
      <c r="I666"/>
      <c r="J666"/>
      <c r="K666"/>
    </row>
    <row r="667" spans="1:11" ht="14.4" x14ac:dyDescent="0.3">
      <c r="A667"/>
      <c r="B667"/>
      <c r="C667"/>
      <c r="D667"/>
      <c r="E667"/>
      <c r="F667"/>
      <c r="G667"/>
      <c r="H667"/>
      <c r="I667"/>
      <c r="J667"/>
      <c r="K667"/>
    </row>
    <row r="668" spans="1:11" ht="14.4" x14ac:dyDescent="0.3">
      <c r="A668"/>
      <c r="B668"/>
      <c r="C668"/>
      <c r="D668"/>
      <c r="E668"/>
      <c r="F668"/>
      <c r="G668"/>
      <c r="H668"/>
      <c r="I668"/>
      <c r="J668"/>
      <c r="K668"/>
    </row>
    <row r="669" spans="1:11" ht="14.4" x14ac:dyDescent="0.3">
      <c r="A669"/>
      <c r="B669"/>
      <c r="C669"/>
      <c r="D669"/>
      <c r="E669"/>
      <c r="F669"/>
      <c r="G669"/>
      <c r="H669"/>
      <c r="I669"/>
      <c r="J669"/>
      <c r="K669"/>
    </row>
    <row r="670" spans="1:11" ht="14.4" x14ac:dyDescent="0.3">
      <c r="A670"/>
      <c r="B670"/>
      <c r="C670"/>
      <c r="D670"/>
      <c r="E670"/>
      <c r="F670"/>
      <c r="G670"/>
      <c r="H670"/>
      <c r="I670"/>
      <c r="J670"/>
      <c r="K670"/>
    </row>
    <row r="671" spans="1:11" ht="14.4" x14ac:dyDescent="0.3">
      <c r="A671"/>
      <c r="B671"/>
      <c r="C671"/>
      <c r="D671"/>
      <c r="E671"/>
      <c r="F671"/>
      <c r="G671"/>
      <c r="H671"/>
      <c r="I671"/>
      <c r="J671"/>
      <c r="K671"/>
    </row>
    <row r="672" spans="1:11" ht="14.4" x14ac:dyDescent="0.3">
      <c r="A672"/>
      <c r="B672"/>
      <c r="C672"/>
      <c r="D672"/>
      <c r="E672"/>
      <c r="F672"/>
      <c r="G672"/>
      <c r="H672"/>
      <c r="I672"/>
      <c r="J672"/>
      <c r="K672"/>
    </row>
    <row r="673" spans="1:11" ht="14.4" x14ac:dyDescent="0.3">
      <c r="A673"/>
      <c r="B673"/>
      <c r="C673"/>
      <c r="D673"/>
      <c r="E673"/>
      <c r="F673"/>
      <c r="G673"/>
      <c r="H673"/>
      <c r="I673"/>
      <c r="J673"/>
      <c r="K673"/>
    </row>
    <row r="674" spans="1:11" ht="14.4" x14ac:dyDescent="0.3">
      <c r="A674"/>
      <c r="B674"/>
      <c r="C674"/>
      <c r="D674"/>
      <c r="E674"/>
      <c r="F674"/>
      <c r="G674"/>
      <c r="H674"/>
      <c r="I674"/>
      <c r="J674"/>
      <c r="K674"/>
    </row>
    <row r="675" spans="1:11" ht="14.4" x14ac:dyDescent="0.3">
      <c r="A675"/>
      <c r="B675"/>
      <c r="C675"/>
      <c r="D675"/>
      <c r="E675"/>
      <c r="F675"/>
      <c r="G675"/>
      <c r="H675"/>
      <c r="I675"/>
      <c r="J675"/>
      <c r="K675"/>
    </row>
    <row r="676" spans="1:11" ht="14.4" x14ac:dyDescent="0.3">
      <c r="A676"/>
      <c r="B676"/>
      <c r="C676"/>
      <c r="D676"/>
      <c r="E676"/>
      <c r="F676"/>
      <c r="G676"/>
      <c r="H676"/>
      <c r="I676"/>
      <c r="J676"/>
      <c r="K676"/>
    </row>
    <row r="677" spans="1:11" ht="14.4" x14ac:dyDescent="0.3">
      <c r="A677"/>
      <c r="B677"/>
      <c r="C677"/>
      <c r="D677"/>
      <c r="E677"/>
      <c r="F677"/>
      <c r="G677"/>
      <c r="H677"/>
      <c r="I677"/>
      <c r="J677"/>
      <c r="K677"/>
    </row>
    <row r="678" spans="1:11" ht="14.4" x14ac:dyDescent="0.3">
      <c r="A678"/>
      <c r="B678"/>
      <c r="C678"/>
      <c r="D678"/>
      <c r="E678"/>
      <c r="F678"/>
      <c r="G678"/>
      <c r="H678"/>
      <c r="I678"/>
      <c r="J678"/>
      <c r="K678"/>
    </row>
    <row r="679" spans="1:11" ht="14.4" x14ac:dyDescent="0.3">
      <c r="A679"/>
      <c r="B679"/>
      <c r="C679"/>
      <c r="D679"/>
      <c r="E679"/>
      <c r="F679"/>
      <c r="G679"/>
      <c r="H679"/>
      <c r="I679"/>
      <c r="J679"/>
      <c r="K679"/>
    </row>
    <row r="680" spans="1:11" ht="14.4" x14ac:dyDescent="0.3">
      <c r="A680"/>
      <c r="B680"/>
      <c r="C680"/>
      <c r="D680"/>
      <c r="E680"/>
      <c r="F680"/>
      <c r="G680"/>
      <c r="H680"/>
      <c r="I680"/>
      <c r="J680"/>
      <c r="K680"/>
    </row>
    <row r="681" spans="1:11" ht="14.4" x14ac:dyDescent="0.3">
      <c r="A681"/>
      <c r="B681"/>
      <c r="C681"/>
      <c r="D681"/>
      <c r="E681"/>
      <c r="F681"/>
      <c r="G681"/>
      <c r="H681"/>
      <c r="I681"/>
      <c r="J681"/>
      <c r="K681"/>
    </row>
    <row r="682" spans="1:11" ht="14.4" x14ac:dyDescent="0.3">
      <c r="A682"/>
      <c r="B682"/>
      <c r="C682"/>
      <c r="D682"/>
      <c r="E682"/>
      <c r="F682"/>
      <c r="G682"/>
      <c r="H682"/>
      <c r="I682"/>
      <c r="J682"/>
      <c r="K682"/>
    </row>
    <row r="683" spans="1:11" ht="14.4" x14ac:dyDescent="0.3">
      <c r="A683"/>
      <c r="B683"/>
      <c r="C683"/>
      <c r="D683"/>
      <c r="E683"/>
      <c r="F683"/>
      <c r="G683"/>
      <c r="H683"/>
      <c r="I683"/>
      <c r="J683"/>
      <c r="K683"/>
    </row>
    <row r="684" spans="1:11" ht="14.4" x14ac:dyDescent="0.3">
      <c r="A684"/>
      <c r="B684"/>
      <c r="C684"/>
      <c r="D684"/>
      <c r="E684"/>
      <c r="F684"/>
      <c r="G684"/>
      <c r="H684"/>
      <c r="I684"/>
      <c r="J684"/>
      <c r="K684"/>
    </row>
    <row r="685" spans="1:11" ht="14.4" x14ac:dyDescent="0.3">
      <c r="A685"/>
      <c r="B685"/>
      <c r="C685"/>
      <c r="D685"/>
      <c r="E685"/>
      <c r="F685"/>
      <c r="G685"/>
      <c r="H685"/>
      <c r="I685"/>
      <c r="J685"/>
      <c r="K685"/>
    </row>
    <row r="686" spans="1:11" ht="14.4" x14ac:dyDescent="0.3">
      <c r="A686"/>
      <c r="B686"/>
      <c r="C686"/>
      <c r="D686"/>
      <c r="E686"/>
      <c r="F686"/>
      <c r="G686"/>
      <c r="H686"/>
      <c r="I686"/>
      <c r="J686"/>
      <c r="K686"/>
    </row>
    <row r="687" spans="1:11" ht="14.4" x14ac:dyDescent="0.3">
      <c r="A687"/>
      <c r="B687"/>
      <c r="C687"/>
      <c r="D687"/>
      <c r="E687"/>
      <c r="F687"/>
      <c r="G687"/>
      <c r="H687"/>
      <c r="I687"/>
      <c r="J687"/>
      <c r="K687"/>
    </row>
    <row r="688" spans="1:11" ht="14.4" x14ac:dyDescent="0.3">
      <c r="A688"/>
      <c r="B688"/>
      <c r="C688"/>
      <c r="D688"/>
      <c r="E688"/>
      <c r="F688"/>
      <c r="G688"/>
      <c r="H688"/>
      <c r="I688"/>
      <c r="J688"/>
      <c r="K688"/>
    </row>
    <row r="689" spans="1:11" ht="14.4" x14ac:dyDescent="0.3">
      <c r="A689"/>
      <c r="B689"/>
      <c r="C689"/>
      <c r="D689"/>
      <c r="E689"/>
      <c r="F689"/>
      <c r="G689"/>
      <c r="H689"/>
      <c r="I689"/>
      <c r="J689"/>
      <c r="K689"/>
    </row>
    <row r="690" spans="1:11" ht="14.4" x14ac:dyDescent="0.3">
      <c r="A690"/>
      <c r="B690"/>
      <c r="C690"/>
      <c r="D690"/>
      <c r="E690"/>
      <c r="F690"/>
      <c r="G690"/>
      <c r="H690"/>
      <c r="I690"/>
      <c r="J690"/>
      <c r="K690"/>
    </row>
    <row r="691" spans="1:11" ht="14.4" x14ac:dyDescent="0.3">
      <c r="A691"/>
      <c r="B691"/>
      <c r="C691"/>
      <c r="D691"/>
      <c r="E691"/>
      <c r="F691"/>
      <c r="G691"/>
      <c r="H691"/>
      <c r="I691"/>
      <c r="J691"/>
      <c r="K691"/>
    </row>
    <row r="692" spans="1:11" ht="14.4" x14ac:dyDescent="0.3">
      <c r="A692"/>
      <c r="B692"/>
      <c r="C692"/>
      <c r="D692"/>
      <c r="E692"/>
      <c r="F692"/>
      <c r="G692"/>
      <c r="H692"/>
      <c r="I692"/>
      <c r="J692"/>
      <c r="K692"/>
    </row>
    <row r="693" spans="1:11" ht="14.4" x14ac:dyDescent="0.3">
      <c r="A693"/>
      <c r="B693"/>
      <c r="C693"/>
      <c r="D693"/>
      <c r="E693"/>
      <c r="F693"/>
      <c r="G693"/>
      <c r="H693"/>
      <c r="I693"/>
      <c r="J693"/>
      <c r="K693"/>
    </row>
    <row r="694" spans="1:11" ht="14.4" x14ac:dyDescent="0.3">
      <c r="A694"/>
      <c r="B694"/>
      <c r="C694"/>
      <c r="D694"/>
      <c r="E694"/>
      <c r="F694"/>
      <c r="G694"/>
      <c r="H694"/>
      <c r="I694"/>
      <c r="J694"/>
      <c r="K694"/>
    </row>
    <row r="695" spans="1:11" ht="14.4" x14ac:dyDescent="0.3">
      <c r="A695"/>
      <c r="B695"/>
      <c r="C695"/>
      <c r="D695"/>
      <c r="E695"/>
      <c r="F695"/>
      <c r="G695"/>
      <c r="H695"/>
      <c r="I695"/>
      <c r="J695"/>
      <c r="K695"/>
    </row>
    <row r="696" spans="1:11" ht="14.4" x14ac:dyDescent="0.3">
      <c r="A696"/>
      <c r="B696"/>
      <c r="C696"/>
      <c r="D696"/>
      <c r="E696"/>
      <c r="F696"/>
      <c r="G696"/>
      <c r="H696"/>
      <c r="I696"/>
      <c r="J696"/>
      <c r="K696"/>
    </row>
    <row r="697" spans="1:11" ht="14.4" x14ac:dyDescent="0.3">
      <c r="A697"/>
      <c r="B697"/>
      <c r="C697"/>
      <c r="D697"/>
      <c r="E697"/>
      <c r="F697"/>
      <c r="G697"/>
      <c r="H697"/>
      <c r="I697"/>
      <c r="J697"/>
      <c r="K697"/>
    </row>
    <row r="698" spans="1:11" ht="14.4" x14ac:dyDescent="0.3">
      <c r="A698"/>
      <c r="B698"/>
      <c r="C698"/>
      <c r="D698"/>
      <c r="E698"/>
      <c r="F698"/>
      <c r="G698"/>
      <c r="H698"/>
      <c r="I698"/>
      <c r="J698"/>
      <c r="K698"/>
    </row>
    <row r="699" spans="1:11" ht="14.4" x14ac:dyDescent="0.3">
      <c r="A699"/>
      <c r="B699"/>
      <c r="C699"/>
      <c r="D699"/>
      <c r="E699"/>
      <c r="F699"/>
      <c r="G699"/>
      <c r="H699"/>
      <c r="I699"/>
      <c r="J699"/>
      <c r="K699"/>
    </row>
    <row r="700" spans="1:11" ht="14.4" x14ac:dyDescent="0.3">
      <c r="A700"/>
      <c r="B700"/>
      <c r="C700"/>
      <c r="D700"/>
      <c r="E700"/>
      <c r="F700"/>
      <c r="G700"/>
      <c r="H700"/>
      <c r="I700"/>
      <c r="J700"/>
      <c r="K700"/>
    </row>
    <row r="701" spans="1:11" ht="14.4" x14ac:dyDescent="0.3">
      <c r="A701"/>
      <c r="B701"/>
      <c r="C701"/>
      <c r="D701"/>
      <c r="E701"/>
      <c r="F701"/>
      <c r="G701"/>
      <c r="H701"/>
      <c r="I701"/>
      <c r="J701"/>
      <c r="K701"/>
    </row>
    <row r="702" spans="1:11" ht="14.4" x14ac:dyDescent="0.3">
      <c r="A702"/>
      <c r="B702"/>
      <c r="C702"/>
      <c r="D702"/>
      <c r="E702"/>
      <c r="F702"/>
      <c r="G702"/>
      <c r="H702"/>
      <c r="I702"/>
      <c r="J702"/>
      <c r="K702"/>
    </row>
    <row r="703" spans="1:11" ht="14.4" x14ac:dyDescent="0.3">
      <c r="A703"/>
      <c r="B703"/>
      <c r="C703"/>
      <c r="D703"/>
      <c r="E703"/>
      <c r="F703"/>
      <c r="G703"/>
      <c r="H703"/>
      <c r="I703"/>
      <c r="J703"/>
      <c r="K703"/>
    </row>
    <row r="704" spans="1:11" ht="14.4" x14ac:dyDescent="0.3">
      <c r="A704"/>
      <c r="B704"/>
      <c r="C704"/>
      <c r="D704"/>
      <c r="E704"/>
      <c r="F704"/>
      <c r="G704"/>
      <c r="H704"/>
      <c r="I704"/>
      <c r="J704"/>
      <c r="K704"/>
    </row>
    <row r="705" spans="1:11" ht="14.4" x14ac:dyDescent="0.3">
      <c r="A705"/>
      <c r="B705"/>
      <c r="C705"/>
      <c r="D705"/>
      <c r="E705"/>
      <c r="F705"/>
      <c r="G705"/>
      <c r="H705"/>
      <c r="I705"/>
      <c r="J705"/>
      <c r="K705"/>
    </row>
    <row r="706" spans="1:11" ht="14.4" x14ac:dyDescent="0.3">
      <c r="A706"/>
      <c r="B706"/>
      <c r="C706"/>
      <c r="D706"/>
      <c r="E706"/>
      <c r="F706"/>
      <c r="G706"/>
      <c r="H706"/>
      <c r="I706"/>
      <c r="J706"/>
      <c r="K706"/>
    </row>
    <row r="707" spans="1:11" ht="14.4" x14ac:dyDescent="0.3">
      <c r="A707"/>
      <c r="B707"/>
      <c r="C707"/>
      <c r="D707"/>
      <c r="E707"/>
      <c r="F707"/>
      <c r="G707"/>
      <c r="H707"/>
      <c r="I707"/>
      <c r="J707"/>
      <c r="K707"/>
    </row>
    <row r="708" spans="1:11" ht="14.4" x14ac:dyDescent="0.3">
      <c r="A708"/>
      <c r="B708"/>
      <c r="C708"/>
      <c r="D708"/>
      <c r="E708"/>
      <c r="F708"/>
      <c r="G708"/>
      <c r="H708"/>
      <c r="I708"/>
      <c r="J708"/>
      <c r="K708"/>
    </row>
    <row r="709" spans="1:11" ht="14.4" x14ac:dyDescent="0.3">
      <c r="A709"/>
      <c r="B709"/>
      <c r="C709"/>
      <c r="D709"/>
      <c r="E709"/>
      <c r="F709"/>
      <c r="G709"/>
      <c r="H709"/>
      <c r="I709"/>
      <c r="J709"/>
      <c r="K709"/>
    </row>
    <row r="710" spans="1:11" ht="14.4" x14ac:dyDescent="0.3">
      <c r="A710"/>
      <c r="B710"/>
      <c r="C710"/>
      <c r="D710"/>
      <c r="E710"/>
      <c r="F710"/>
      <c r="G710"/>
      <c r="H710"/>
      <c r="I710"/>
      <c r="J710"/>
      <c r="K710"/>
    </row>
    <row r="711" spans="1:11" ht="14.4" x14ac:dyDescent="0.3">
      <c r="A711"/>
      <c r="B711"/>
      <c r="C711"/>
      <c r="D711"/>
      <c r="E711"/>
      <c r="F711"/>
      <c r="G711"/>
      <c r="H711"/>
      <c r="I711"/>
      <c r="J711"/>
      <c r="K711"/>
    </row>
    <row r="712" spans="1:11" ht="14.4" x14ac:dyDescent="0.3">
      <c r="A712"/>
      <c r="B712"/>
      <c r="C712"/>
      <c r="D712"/>
      <c r="E712"/>
      <c r="F712"/>
      <c r="G712"/>
      <c r="H712"/>
      <c r="I712"/>
      <c r="J712"/>
      <c r="K712"/>
    </row>
    <row r="713" spans="1:11" ht="14.4" x14ac:dyDescent="0.3">
      <c r="A713"/>
      <c r="B713"/>
      <c r="C713"/>
      <c r="D713"/>
      <c r="E713"/>
      <c r="F713"/>
      <c r="G713"/>
      <c r="H713"/>
      <c r="I713"/>
      <c r="J713"/>
      <c r="K713"/>
    </row>
  </sheetData>
  <autoFilter ref="A10:J444" xr:uid="{00000000-0009-0000-0000-000005000000}"/>
  <dataConsolidate/>
  <mergeCells count="4">
    <mergeCell ref="A444:F444"/>
    <mergeCell ref="A452:C452"/>
    <mergeCell ref="E452:F452"/>
    <mergeCell ref="E454:F454"/>
  </mergeCells>
  <dataValidations count="3">
    <dataValidation type="list" allowBlank="1" showInputMessage="1" showErrorMessage="1" sqref="F11:F443" xr:uid="{00000000-0002-0000-0500-000000000000}">
      <formula1>трати</formula1>
    </dataValidation>
    <dataValidation type="list" allowBlank="1" showInputMessage="1" showErrorMessage="1" sqref="H11:H443" xr:uid="{00000000-0002-0000-0500-000001000000}">
      <formula1>рп</formula1>
    </dataValidation>
    <dataValidation type="list" allowBlank="1" showInputMessage="1" showErrorMessage="1" sqref="E11:E443" xr:uid="{00000000-0002-0000-0500-000002000000}">
      <formula1>д</formula1>
    </dataValidation>
  </dataValidations>
  <printOptions horizontalCentered="1"/>
  <pageMargins left="0.51181102362204722" right="0.43307086614173229" top="0.82677165354330717" bottom="0.6692913385826772" header="0.43307086614173229" footer="0.27559055118110237"/>
  <pageSetup paperSize="9" scale="50" fitToHeight="0" orientation="portrait" r:id="rId2"/>
  <headerFooter alignWithMargins="0">
    <oddHeader xml:space="preserve">&amp;C&amp;"Arial,полужирный"&amp;12СПИСОК ОПЕРАЦІЙ ЗА ЗВІТНИЙ ПЕРІОД
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12">
    <tabColor theme="8" tint="0.59999389629810485"/>
    <pageSetUpPr fitToPage="1"/>
  </sheetPr>
  <dimension ref="A1:L713"/>
  <sheetViews>
    <sheetView topLeftCell="B1" zoomScale="83" zoomScaleNormal="100" zoomScaleSheetLayoutView="84" workbookViewId="0">
      <selection activeCell="H11" sqref="H11:H443"/>
    </sheetView>
  </sheetViews>
  <sheetFormatPr defaultColWidth="9.109375" defaultRowHeight="13.2" x14ac:dyDescent="0.25"/>
  <cols>
    <col min="1" max="1" width="13.33203125" style="10" customWidth="1"/>
    <col min="2" max="2" width="18.6640625" style="10" customWidth="1"/>
    <col min="3" max="3" width="27.88671875" style="10" customWidth="1"/>
    <col min="4" max="4" width="5.33203125" style="10" customWidth="1"/>
    <col min="5" max="5" width="23.6640625" style="92" customWidth="1"/>
    <col min="6" max="6" width="21" style="10" customWidth="1"/>
    <col min="7" max="7" width="14.88671875" style="10" customWidth="1"/>
    <col min="8" max="8" width="13" style="10" customWidth="1"/>
    <col min="9" max="9" width="12.88671875" style="93" customWidth="1"/>
    <col min="10" max="10" width="10" style="10" bestFit="1" customWidth="1"/>
    <col min="11" max="16384" width="9.109375" style="10"/>
  </cols>
  <sheetData>
    <row r="1" spans="1:9" x14ac:dyDescent="0.25">
      <c r="A1" s="12"/>
      <c r="B1" s="12"/>
      <c r="C1" s="12"/>
      <c r="D1" s="12"/>
      <c r="E1" s="66"/>
      <c r="F1" s="12"/>
      <c r="G1" s="12"/>
      <c r="H1" s="12"/>
      <c r="I1" s="67"/>
    </row>
    <row r="2" spans="1:9" x14ac:dyDescent="0.25">
      <c r="A2" s="12" t="s">
        <v>169</v>
      </c>
      <c r="B2" s="12"/>
      <c r="C2" s="12"/>
      <c r="D2" s="12"/>
      <c r="E2" s="66"/>
      <c r="F2" s="12"/>
      <c r="G2" s="12"/>
      <c r="H2" s="12"/>
      <c r="I2" s="68">
        <v>0</v>
      </c>
    </row>
    <row r="3" spans="1:9" x14ac:dyDescent="0.25">
      <c r="A3" s="12" t="s">
        <v>19</v>
      </c>
      <c r="B3" s="12"/>
      <c r="C3" s="12"/>
      <c r="D3" s="12"/>
      <c r="E3" s="66"/>
      <c r="F3" s="12"/>
      <c r="G3" s="12"/>
      <c r="H3" s="12"/>
      <c r="I3" s="68">
        <v>0</v>
      </c>
    </row>
    <row r="4" spans="1:9" x14ac:dyDescent="0.25">
      <c r="A4" s="12" t="s">
        <v>20</v>
      </c>
      <c r="B4" s="12"/>
      <c r="C4" s="12"/>
      <c r="D4" s="12"/>
      <c r="E4" s="66"/>
      <c r="F4" s="12"/>
      <c r="G4" s="12"/>
      <c r="H4" s="12"/>
      <c r="I4" s="68">
        <v>0</v>
      </c>
    </row>
    <row r="5" spans="1:9" x14ac:dyDescent="0.25">
      <c r="A5" s="12" t="s">
        <v>21</v>
      </c>
      <c r="B5" s="12"/>
      <c r="C5" s="12"/>
      <c r="D5" s="12"/>
      <c r="E5" s="66"/>
      <c r="F5" s="12"/>
      <c r="G5" s="12"/>
      <c r="H5" s="12"/>
      <c r="I5" s="68">
        <v>0</v>
      </c>
    </row>
    <row r="6" spans="1:9" x14ac:dyDescent="0.25">
      <c r="A6" s="12" t="s">
        <v>22</v>
      </c>
      <c r="B6" s="12"/>
      <c r="C6" s="12"/>
      <c r="D6" s="12"/>
      <c r="E6" s="66"/>
      <c r="F6" s="12"/>
      <c r="G6" s="12"/>
      <c r="H6" s="12"/>
      <c r="I6" s="68">
        <v>0</v>
      </c>
    </row>
    <row r="7" spans="1:9" x14ac:dyDescent="0.25">
      <c r="A7" s="12"/>
      <c r="B7" s="12"/>
      <c r="C7" s="12"/>
      <c r="D7" s="12"/>
      <c r="E7" s="66"/>
      <c r="F7" s="12"/>
      <c r="G7" s="12"/>
      <c r="H7" s="12"/>
      <c r="I7" s="68"/>
    </row>
    <row r="8" spans="1:9" x14ac:dyDescent="0.25">
      <c r="A8" s="28" t="s">
        <v>23</v>
      </c>
      <c r="B8" s="12"/>
      <c r="C8" s="12"/>
      <c r="D8" s="12"/>
      <c r="E8" s="12"/>
      <c r="F8" s="12"/>
      <c r="G8" s="12"/>
      <c r="H8" s="12"/>
      <c r="I8" s="69">
        <f>I444</f>
        <v>0</v>
      </c>
    </row>
    <row r="9" spans="1:9" x14ac:dyDescent="0.25">
      <c r="A9" s="28"/>
      <c r="B9" s="12"/>
      <c r="C9" s="12"/>
      <c r="D9" s="12"/>
      <c r="E9" s="66"/>
      <c r="F9" s="12"/>
      <c r="G9" s="12"/>
      <c r="H9" s="12"/>
      <c r="I9" s="67"/>
    </row>
    <row r="10" spans="1:9" ht="66" x14ac:dyDescent="0.25">
      <c r="A10" s="70" t="s">
        <v>24</v>
      </c>
      <c r="B10" s="70" t="s">
        <v>25</v>
      </c>
      <c r="C10" s="71" t="s">
        <v>26</v>
      </c>
      <c r="D10" s="70" t="s">
        <v>27</v>
      </c>
      <c r="E10" s="70" t="s">
        <v>66</v>
      </c>
      <c r="F10" s="70" t="s">
        <v>88</v>
      </c>
      <c r="G10" s="70" t="s">
        <v>136</v>
      </c>
      <c r="H10" s="70" t="s">
        <v>89</v>
      </c>
      <c r="I10" s="72" t="s">
        <v>28</v>
      </c>
    </row>
    <row r="11" spans="1:9" s="77" customFormat="1" x14ac:dyDescent="0.25">
      <c r="A11" s="82"/>
      <c r="B11" s="75"/>
      <c r="C11" s="75"/>
      <c r="D11" s="73"/>
      <c r="E11" s="74"/>
      <c r="F11" s="75"/>
      <c r="G11" s="75"/>
      <c r="H11" s="75"/>
      <c r="I11" s="76"/>
    </row>
    <row r="12" spans="1:9" s="77" customFormat="1" x14ac:dyDescent="0.25">
      <c r="A12" s="82"/>
      <c r="B12" s="75"/>
      <c r="C12" s="75"/>
      <c r="D12" s="73"/>
      <c r="E12" s="74"/>
      <c r="F12" s="75"/>
      <c r="G12" s="75"/>
      <c r="H12" s="75"/>
      <c r="I12" s="76"/>
    </row>
    <row r="13" spans="1:9" s="79" customFormat="1" x14ac:dyDescent="0.3">
      <c r="A13" s="82"/>
      <c r="B13" s="75"/>
      <c r="C13" s="75"/>
      <c r="D13" s="73"/>
      <c r="E13" s="74"/>
      <c r="F13" s="75"/>
      <c r="G13" s="75"/>
      <c r="H13" s="75"/>
      <c r="I13" s="78"/>
    </row>
    <row r="14" spans="1:9" s="81" customFormat="1" x14ac:dyDescent="0.3">
      <c r="A14" s="82"/>
      <c r="B14" s="75"/>
      <c r="C14" s="75"/>
      <c r="D14" s="73"/>
      <c r="E14" s="74"/>
      <c r="F14" s="75"/>
      <c r="G14" s="75"/>
      <c r="H14" s="75"/>
      <c r="I14" s="80"/>
    </row>
    <row r="15" spans="1:9" s="81" customFormat="1" x14ac:dyDescent="0.3">
      <c r="A15" s="82"/>
      <c r="B15" s="75"/>
      <c r="C15" s="73"/>
      <c r="D15" s="73"/>
      <c r="E15" s="74"/>
      <c r="F15" s="75"/>
      <c r="G15" s="75"/>
      <c r="H15" s="75"/>
      <c r="I15" s="80"/>
    </row>
    <row r="16" spans="1:9" s="81" customFormat="1" x14ac:dyDescent="0.3">
      <c r="A16" s="82"/>
      <c r="B16" s="75"/>
      <c r="C16" s="73"/>
      <c r="D16" s="73"/>
      <c r="E16" s="74"/>
      <c r="F16" s="75"/>
      <c r="G16" s="75"/>
      <c r="H16" s="75"/>
      <c r="I16" s="80"/>
    </row>
    <row r="17" spans="1:9" s="81" customFormat="1" x14ac:dyDescent="0.3">
      <c r="A17" s="82"/>
      <c r="B17" s="75"/>
      <c r="C17" s="73"/>
      <c r="D17" s="73"/>
      <c r="E17" s="74"/>
      <c r="F17" s="75"/>
      <c r="G17" s="75"/>
      <c r="H17" s="75"/>
      <c r="I17" s="80"/>
    </row>
    <row r="18" spans="1:9" s="81" customFormat="1" x14ac:dyDescent="0.3">
      <c r="A18" s="82"/>
      <c r="B18" s="75"/>
      <c r="C18" s="73"/>
      <c r="D18" s="73"/>
      <c r="E18" s="74"/>
      <c r="F18" s="75"/>
      <c r="G18" s="75"/>
      <c r="H18" s="75"/>
      <c r="I18" s="80"/>
    </row>
    <row r="19" spans="1:9" s="81" customFormat="1" x14ac:dyDescent="0.3">
      <c r="A19" s="82"/>
      <c r="B19" s="75"/>
      <c r="C19" s="73"/>
      <c r="D19" s="73"/>
      <c r="E19" s="74"/>
      <c r="F19" s="75"/>
      <c r="G19" s="75"/>
      <c r="H19" s="75"/>
      <c r="I19" s="80"/>
    </row>
    <row r="20" spans="1:9" s="81" customFormat="1" x14ac:dyDescent="0.3">
      <c r="A20" s="82"/>
      <c r="B20" s="75"/>
      <c r="C20" s="73"/>
      <c r="D20" s="73"/>
      <c r="E20" s="74"/>
      <c r="F20" s="75"/>
      <c r="G20" s="75"/>
      <c r="H20" s="75"/>
      <c r="I20" s="80"/>
    </row>
    <row r="21" spans="1:9" s="81" customFormat="1" x14ac:dyDescent="0.3">
      <c r="A21" s="82"/>
      <c r="B21" s="75"/>
      <c r="C21" s="73"/>
      <c r="D21" s="73"/>
      <c r="E21" s="74"/>
      <c r="F21" s="75"/>
      <c r="G21" s="75"/>
      <c r="H21" s="75"/>
      <c r="I21" s="80"/>
    </row>
    <row r="22" spans="1:9" s="81" customFormat="1" x14ac:dyDescent="0.3">
      <c r="A22" s="82"/>
      <c r="B22" s="75"/>
      <c r="C22" s="73"/>
      <c r="D22" s="73"/>
      <c r="E22" s="74"/>
      <c r="F22" s="75"/>
      <c r="G22" s="75"/>
      <c r="H22" s="75"/>
      <c r="I22" s="80"/>
    </row>
    <row r="23" spans="1:9" s="81" customFormat="1" x14ac:dyDescent="0.3">
      <c r="A23" s="82"/>
      <c r="B23" s="75"/>
      <c r="C23" s="73"/>
      <c r="D23" s="73"/>
      <c r="E23" s="74"/>
      <c r="F23" s="75"/>
      <c r="G23" s="75"/>
      <c r="H23" s="75"/>
      <c r="I23" s="80"/>
    </row>
    <row r="24" spans="1:9" s="81" customFormat="1" x14ac:dyDescent="0.3">
      <c r="A24" s="82"/>
      <c r="B24" s="75"/>
      <c r="C24" s="73"/>
      <c r="D24" s="73"/>
      <c r="E24" s="74"/>
      <c r="F24" s="75"/>
      <c r="G24" s="75"/>
      <c r="H24" s="75"/>
      <c r="I24" s="80"/>
    </row>
    <row r="25" spans="1:9" s="81" customFormat="1" x14ac:dyDescent="0.3">
      <c r="A25" s="82"/>
      <c r="B25" s="75"/>
      <c r="C25" s="73"/>
      <c r="D25" s="73"/>
      <c r="E25" s="74"/>
      <c r="F25" s="75"/>
      <c r="G25" s="75"/>
      <c r="H25" s="75"/>
      <c r="I25" s="80"/>
    </row>
    <row r="26" spans="1:9" s="81" customFormat="1" x14ac:dyDescent="0.3">
      <c r="A26" s="82"/>
      <c r="B26" s="75"/>
      <c r="C26" s="73"/>
      <c r="D26" s="73"/>
      <c r="E26" s="74"/>
      <c r="F26" s="75"/>
      <c r="G26" s="75"/>
      <c r="H26" s="75"/>
      <c r="I26" s="80"/>
    </row>
    <row r="27" spans="1:9" s="81" customFormat="1" x14ac:dyDescent="0.3">
      <c r="A27" s="82"/>
      <c r="B27" s="75"/>
      <c r="C27" s="73"/>
      <c r="D27" s="73"/>
      <c r="E27" s="74"/>
      <c r="F27" s="75"/>
      <c r="G27" s="75"/>
      <c r="H27" s="75"/>
      <c r="I27" s="80"/>
    </row>
    <row r="28" spans="1:9" s="81" customFormat="1" x14ac:dyDescent="0.3">
      <c r="A28" s="82"/>
      <c r="B28" s="75"/>
      <c r="C28" s="73"/>
      <c r="D28" s="73"/>
      <c r="E28" s="74"/>
      <c r="F28" s="75"/>
      <c r="G28" s="75"/>
      <c r="H28" s="75"/>
      <c r="I28" s="80"/>
    </row>
    <row r="29" spans="1:9" s="81" customFormat="1" x14ac:dyDescent="0.3">
      <c r="A29" s="82"/>
      <c r="B29" s="75"/>
      <c r="C29" s="73"/>
      <c r="D29" s="73"/>
      <c r="E29" s="74"/>
      <c r="F29" s="75"/>
      <c r="G29" s="75"/>
      <c r="H29" s="75"/>
      <c r="I29" s="80"/>
    </row>
    <row r="30" spans="1:9" s="81" customFormat="1" x14ac:dyDescent="0.3">
      <c r="A30" s="82"/>
      <c r="B30" s="75"/>
      <c r="C30" s="73"/>
      <c r="D30" s="73"/>
      <c r="E30" s="74"/>
      <c r="F30" s="75"/>
      <c r="G30" s="75"/>
      <c r="H30" s="75"/>
      <c r="I30" s="80"/>
    </row>
    <row r="31" spans="1:9" s="81" customFormat="1" x14ac:dyDescent="0.3">
      <c r="A31" s="82"/>
      <c r="B31" s="75"/>
      <c r="C31" s="73"/>
      <c r="D31" s="73"/>
      <c r="E31" s="74"/>
      <c r="F31" s="75"/>
      <c r="G31" s="75"/>
      <c r="H31" s="75"/>
      <c r="I31" s="80"/>
    </row>
    <row r="32" spans="1:9" s="81" customFormat="1" x14ac:dyDescent="0.3">
      <c r="A32" s="82"/>
      <c r="B32" s="75"/>
      <c r="C32" s="73"/>
      <c r="D32" s="73"/>
      <c r="E32" s="74"/>
      <c r="F32" s="75"/>
      <c r="G32" s="75"/>
      <c r="H32" s="75"/>
      <c r="I32" s="80"/>
    </row>
    <row r="33" spans="1:9" s="81" customFormat="1" x14ac:dyDescent="0.3">
      <c r="A33" s="82"/>
      <c r="B33" s="75"/>
      <c r="C33" s="73"/>
      <c r="D33" s="73"/>
      <c r="E33" s="74"/>
      <c r="F33" s="75"/>
      <c r="G33" s="75"/>
      <c r="H33" s="75"/>
      <c r="I33" s="80"/>
    </row>
    <row r="34" spans="1:9" s="81" customFormat="1" x14ac:dyDescent="0.3">
      <c r="A34" s="82"/>
      <c r="B34" s="75"/>
      <c r="C34" s="73"/>
      <c r="D34" s="73"/>
      <c r="E34" s="74"/>
      <c r="F34" s="75"/>
      <c r="G34" s="75"/>
      <c r="H34" s="75"/>
      <c r="I34" s="80"/>
    </row>
    <row r="35" spans="1:9" s="81" customFormat="1" x14ac:dyDescent="0.3">
      <c r="A35" s="82"/>
      <c r="B35" s="75"/>
      <c r="C35" s="73"/>
      <c r="D35" s="73"/>
      <c r="E35" s="74"/>
      <c r="F35" s="75"/>
      <c r="G35" s="75"/>
      <c r="H35" s="75"/>
      <c r="I35" s="80"/>
    </row>
    <row r="36" spans="1:9" s="81" customFormat="1" x14ac:dyDescent="0.3">
      <c r="A36" s="82"/>
      <c r="B36" s="75"/>
      <c r="C36" s="73"/>
      <c r="D36" s="73"/>
      <c r="E36" s="74"/>
      <c r="F36" s="75"/>
      <c r="G36" s="75"/>
      <c r="H36" s="75"/>
      <c r="I36" s="80"/>
    </row>
    <row r="37" spans="1:9" s="81" customFormat="1" x14ac:dyDescent="0.3">
      <c r="A37" s="82"/>
      <c r="B37" s="75"/>
      <c r="C37" s="73"/>
      <c r="D37" s="73"/>
      <c r="E37" s="74"/>
      <c r="F37" s="75"/>
      <c r="G37" s="75"/>
      <c r="H37" s="75"/>
      <c r="I37" s="80"/>
    </row>
    <row r="38" spans="1:9" s="81" customFormat="1" x14ac:dyDescent="0.3">
      <c r="A38" s="82"/>
      <c r="B38" s="75"/>
      <c r="C38" s="73"/>
      <c r="D38" s="73"/>
      <c r="E38" s="74"/>
      <c r="F38" s="75"/>
      <c r="G38" s="75"/>
      <c r="H38" s="75"/>
      <c r="I38" s="80"/>
    </row>
    <row r="39" spans="1:9" s="81" customFormat="1" x14ac:dyDescent="0.3">
      <c r="A39" s="82"/>
      <c r="B39" s="75"/>
      <c r="C39" s="73"/>
      <c r="D39" s="73"/>
      <c r="E39" s="74"/>
      <c r="F39" s="75"/>
      <c r="G39" s="75"/>
      <c r="H39" s="75"/>
      <c r="I39" s="80"/>
    </row>
    <row r="40" spans="1:9" s="81" customFormat="1" x14ac:dyDescent="0.3">
      <c r="A40" s="82"/>
      <c r="B40" s="75"/>
      <c r="C40" s="73"/>
      <c r="D40" s="73"/>
      <c r="E40" s="74"/>
      <c r="F40" s="75"/>
      <c r="G40" s="75"/>
      <c r="H40" s="75"/>
      <c r="I40" s="80"/>
    </row>
    <row r="41" spans="1:9" s="81" customFormat="1" x14ac:dyDescent="0.3">
      <c r="A41" s="82"/>
      <c r="B41" s="75"/>
      <c r="C41" s="73"/>
      <c r="D41" s="73"/>
      <c r="E41" s="74"/>
      <c r="F41" s="75"/>
      <c r="G41" s="75"/>
      <c r="H41" s="75"/>
      <c r="I41" s="80"/>
    </row>
    <row r="42" spans="1:9" s="81" customFormat="1" x14ac:dyDescent="0.3">
      <c r="A42" s="82"/>
      <c r="B42" s="75"/>
      <c r="C42" s="73"/>
      <c r="D42" s="73"/>
      <c r="E42" s="74"/>
      <c r="F42" s="75"/>
      <c r="G42" s="75"/>
      <c r="H42" s="75"/>
      <c r="I42" s="80"/>
    </row>
    <row r="43" spans="1:9" s="81" customFormat="1" x14ac:dyDescent="0.3">
      <c r="A43" s="82"/>
      <c r="B43" s="75"/>
      <c r="C43" s="73"/>
      <c r="D43" s="73"/>
      <c r="E43" s="74"/>
      <c r="F43" s="75"/>
      <c r="G43" s="75"/>
      <c r="H43" s="75"/>
      <c r="I43" s="80"/>
    </row>
    <row r="44" spans="1:9" s="81" customFormat="1" x14ac:dyDescent="0.3">
      <c r="A44" s="82"/>
      <c r="B44" s="75"/>
      <c r="C44" s="73"/>
      <c r="D44" s="73"/>
      <c r="E44" s="74"/>
      <c r="F44" s="75"/>
      <c r="G44" s="75"/>
      <c r="H44" s="75"/>
      <c r="I44" s="80"/>
    </row>
    <row r="45" spans="1:9" s="81" customFormat="1" x14ac:dyDescent="0.3">
      <c r="A45" s="82"/>
      <c r="B45" s="75"/>
      <c r="C45" s="73"/>
      <c r="D45" s="73"/>
      <c r="E45" s="74"/>
      <c r="F45" s="75"/>
      <c r="G45" s="75"/>
      <c r="H45" s="75"/>
      <c r="I45" s="80"/>
    </row>
    <row r="46" spans="1:9" s="81" customFormat="1" x14ac:dyDescent="0.3">
      <c r="A46" s="82"/>
      <c r="B46" s="75"/>
      <c r="C46" s="73"/>
      <c r="D46" s="73"/>
      <c r="E46" s="74"/>
      <c r="F46" s="75"/>
      <c r="G46" s="75"/>
      <c r="H46" s="75"/>
      <c r="I46" s="80"/>
    </row>
    <row r="47" spans="1:9" s="81" customFormat="1" x14ac:dyDescent="0.3">
      <c r="A47" s="82"/>
      <c r="B47" s="75"/>
      <c r="C47" s="73"/>
      <c r="D47" s="73"/>
      <c r="E47" s="74"/>
      <c r="F47" s="75"/>
      <c r="G47" s="75"/>
      <c r="H47" s="75"/>
      <c r="I47" s="80"/>
    </row>
    <row r="48" spans="1:9" s="81" customFormat="1" x14ac:dyDescent="0.3">
      <c r="A48" s="82"/>
      <c r="B48" s="75"/>
      <c r="C48" s="73"/>
      <c r="D48" s="73"/>
      <c r="E48" s="74"/>
      <c r="F48" s="75"/>
      <c r="G48" s="75"/>
      <c r="H48" s="75"/>
      <c r="I48" s="80"/>
    </row>
    <row r="49" spans="1:9" s="81" customFormat="1" x14ac:dyDescent="0.3">
      <c r="A49" s="82"/>
      <c r="B49" s="75"/>
      <c r="C49" s="73"/>
      <c r="D49" s="73"/>
      <c r="E49" s="74"/>
      <c r="F49" s="75"/>
      <c r="G49" s="75"/>
      <c r="H49" s="75"/>
      <c r="I49" s="80"/>
    </row>
    <row r="50" spans="1:9" s="81" customFormat="1" x14ac:dyDescent="0.3">
      <c r="A50" s="82"/>
      <c r="B50" s="75"/>
      <c r="C50" s="73"/>
      <c r="D50" s="73"/>
      <c r="E50" s="74"/>
      <c r="F50" s="75"/>
      <c r="G50" s="75"/>
      <c r="H50" s="75"/>
      <c r="I50" s="80"/>
    </row>
    <row r="51" spans="1:9" s="81" customFormat="1" x14ac:dyDescent="0.3">
      <c r="A51" s="82"/>
      <c r="B51" s="75"/>
      <c r="C51" s="73"/>
      <c r="D51" s="73"/>
      <c r="E51" s="74"/>
      <c r="F51" s="75"/>
      <c r="G51" s="75"/>
      <c r="H51" s="75"/>
      <c r="I51" s="80"/>
    </row>
    <row r="52" spans="1:9" s="81" customFormat="1" x14ac:dyDescent="0.3">
      <c r="A52" s="82"/>
      <c r="B52" s="75"/>
      <c r="C52" s="73"/>
      <c r="D52" s="73"/>
      <c r="E52" s="74"/>
      <c r="F52" s="75"/>
      <c r="G52" s="75"/>
      <c r="H52" s="75"/>
      <c r="I52" s="80"/>
    </row>
    <row r="53" spans="1:9" s="81" customFormat="1" x14ac:dyDescent="0.3">
      <c r="A53" s="82"/>
      <c r="B53" s="75"/>
      <c r="C53" s="73"/>
      <c r="D53" s="73"/>
      <c r="E53" s="74"/>
      <c r="F53" s="75"/>
      <c r="G53" s="75"/>
      <c r="H53" s="75"/>
      <c r="I53" s="80"/>
    </row>
    <row r="54" spans="1:9" s="81" customFormat="1" x14ac:dyDescent="0.3">
      <c r="A54" s="82"/>
      <c r="B54" s="75"/>
      <c r="C54" s="73"/>
      <c r="D54" s="73"/>
      <c r="E54" s="74"/>
      <c r="F54" s="75"/>
      <c r="G54" s="75"/>
      <c r="H54" s="75"/>
      <c r="I54" s="80"/>
    </row>
    <row r="55" spans="1:9" s="81" customFormat="1" x14ac:dyDescent="0.3">
      <c r="A55" s="82"/>
      <c r="B55" s="75"/>
      <c r="C55" s="73"/>
      <c r="D55" s="73"/>
      <c r="E55" s="74"/>
      <c r="F55" s="75"/>
      <c r="G55" s="75"/>
      <c r="H55" s="75"/>
      <c r="I55" s="80"/>
    </row>
    <row r="56" spans="1:9" s="81" customFormat="1" x14ac:dyDescent="0.3">
      <c r="A56" s="82"/>
      <c r="B56" s="75"/>
      <c r="C56" s="73"/>
      <c r="D56" s="73"/>
      <c r="E56" s="74"/>
      <c r="F56" s="75"/>
      <c r="G56" s="75"/>
      <c r="H56" s="75"/>
      <c r="I56" s="80"/>
    </row>
    <row r="57" spans="1:9" s="81" customFormat="1" x14ac:dyDescent="0.3">
      <c r="A57" s="82"/>
      <c r="B57" s="75"/>
      <c r="C57" s="73"/>
      <c r="D57" s="73"/>
      <c r="E57" s="74"/>
      <c r="F57" s="75"/>
      <c r="G57" s="75"/>
      <c r="H57" s="75"/>
      <c r="I57" s="80"/>
    </row>
    <row r="58" spans="1:9" s="81" customFormat="1" x14ac:dyDescent="0.3">
      <c r="A58" s="82"/>
      <c r="B58" s="75"/>
      <c r="C58" s="73"/>
      <c r="D58" s="73"/>
      <c r="E58" s="74"/>
      <c r="F58" s="75"/>
      <c r="G58" s="75"/>
      <c r="H58" s="75"/>
      <c r="I58" s="80"/>
    </row>
    <row r="59" spans="1:9" s="81" customFormat="1" x14ac:dyDescent="0.3">
      <c r="A59" s="82"/>
      <c r="B59" s="75"/>
      <c r="C59" s="73"/>
      <c r="D59" s="73"/>
      <c r="E59" s="74"/>
      <c r="F59" s="75"/>
      <c r="G59" s="75"/>
      <c r="H59" s="75"/>
      <c r="I59" s="80"/>
    </row>
    <row r="60" spans="1:9" s="81" customFormat="1" x14ac:dyDescent="0.3">
      <c r="A60" s="82"/>
      <c r="B60" s="75"/>
      <c r="C60" s="73"/>
      <c r="D60" s="73"/>
      <c r="E60" s="74"/>
      <c r="F60" s="75"/>
      <c r="G60" s="75"/>
      <c r="H60" s="75"/>
      <c r="I60" s="80"/>
    </row>
    <row r="61" spans="1:9" s="81" customFormat="1" x14ac:dyDescent="0.3">
      <c r="A61" s="82"/>
      <c r="B61" s="75"/>
      <c r="C61" s="73"/>
      <c r="D61" s="73"/>
      <c r="E61" s="74"/>
      <c r="F61" s="75"/>
      <c r="G61" s="75"/>
      <c r="H61" s="75"/>
      <c r="I61" s="80"/>
    </row>
    <row r="62" spans="1:9" s="81" customFormat="1" x14ac:dyDescent="0.3">
      <c r="A62" s="82"/>
      <c r="B62" s="75"/>
      <c r="C62" s="73"/>
      <c r="D62" s="73"/>
      <c r="E62" s="74"/>
      <c r="F62" s="75"/>
      <c r="G62" s="75"/>
      <c r="H62" s="75"/>
      <c r="I62" s="78"/>
    </row>
    <row r="63" spans="1:9" s="81" customFormat="1" x14ac:dyDescent="0.3">
      <c r="A63" s="82"/>
      <c r="B63" s="75"/>
      <c r="C63" s="73"/>
      <c r="D63" s="73"/>
      <c r="E63" s="74"/>
      <c r="F63" s="75"/>
      <c r="G63" s="75"/>
      <c r="H63" s="75"/>
      <c r="I63" s="80"/>
    </row>
    <row r="64" spans="1:9" s="81" customFormat="1" x14ac:dyDescent="0.3">
      <c r="A64" s="82"/>
      <c r="B64" s="75"/>
      <c r="C64" s="73"/>
      <c r="D64" s="73"/>
      <c r="E64" s="74"/>
      <c r="F64" s="75"/>
      <c r="G64" s="75"/>
      <c r="H64" s="75"/>
      <c r="I64" s="80"/>
    </row>
    <row r="65" spans="1:10" s="81" customFormat="1" x14ac:dyDescent="0.3">
      <c r="A65" s="82"/>
      <c r="B65" s="75"/>
      <c r="C65" s="73"/>
      <c r="D65" s="73"/>
      <c r="E65" s="74"/>
      <c r="F65" s="75"/>
      <c r="G65" s="75"/>
      <c r="H65" s="75"/>
      <c r="I65" s="80"/>
    </row>
    <row r="66" spans="1:10" s="81" customFormat="1" x14ac:dyDescent="0.3">
      <c r="A66" s="82"/>
      <c r="B66" s="75"/>
      <c r="C66" s="73"/>
      <c r="D66" s="73"/>
      <c r="E66" s="74"/>
      <c r="F66" s="75"/>
      <c r="G66" s="75"/>
      <c r="H66" s="75"/>
      <c r="I66" s="80"/>
    </row>
    <row r="67" spans="1:10" s="81" customFormat="1" x14ac:dyDescent="0.3">
      <c r="A67" s="82"/>
      <c r="B67" s="75"/>
      <c r="C67" s="73"/>
      <c r="D67" s="73"/>
      <c r="E67" s="74"/>
      <c r="F67" s="75"/>
      <c r="G67" s="75"/>
      <c r="H67" s="75"/>
      <c r="I67" s="80"/>
      <c r="J67" s="83" t="s">
        <v>29</v>
      </c>
    </row>
    <row r="68" spans="1:10" s="81" customFormat="1" x14ac:dyDescent="0.3">
      <c r="A68" s="82"/>
      <c r="B68" s="75"/>
      <c r="C68" s="73"/>
      <c r="D68" s="73"/>
      <c r="E68" s="74"/>
      <c r="F68" s="75"/>
      <c r="G68" s="75"/>
      <c r="H68" s="75"/>
      <c r="I68" s="80"/>
    </row>
    <row r="69" spans="1:10" s="81" customFormat="1" x14ac:dyDescent="0.3">
      <c r="A69" s="82"/>
      <c r="B69" s="75"/>
      <c r="C69" s="73"/>
      <c r="D69" s="73"/>
      <c r="E69" s="74"/>
      <c r="F69" s="75"/>
      <c r="G69" s="75"/>
      <c r="H69" s="75"/>
      <c r="I69" s="80"/>
    </row>
    <row r="70" spans="1:10" s="81" customFormat="1" x14ac:dyDescent="0.3">
      <c r="A70" s="82"/>
      <c r="B70" s="75"/>
      <c r="C70" s="73"/>
      <c r="D70" s="73"/>
      <c r="E70" s="74"/>
      <c r="F70" s="75"/>
      <c r="G70" s="75"/>
      <c r="H70" s="75"/>
      <c r="I70" s="80"/>
    </row>
    <row r="71" spans="1:10" s="81" customFormat="1" x14ac:dyDescent="0.3">
      <c r="A71" s="82"/>
      <c r="B71" s="75"/>
      <c r="C71" s="73"/>
      <c r="D71" s="73"/>
      <c r="E71" s="74"/>
      <c r="F71" s="75"/>
      <c r="G71" s="75"/>
      <c r="H71" s="75"/>
      <c r="I71" s="80"/>
    </row>
    <row r="72" spans="1:10" s="81" customFormat="1" x14ac:dyDescent="0.3">
      <c r="A72" s="82"/>
      <c r="B72" s="75"/>
      <c r="C72" s="73"/>
      <c r="D72" s="73"/>
      <c r="E72" s="74"/>
      <c r="F72" s="75"/>
      <c r="G72" s="75"/>
      <c r="H72" s="75"/>
      <c r="I72" s="80"/>
    </row>
    <row r="73" spans="1:10" s="81" customFormat="1" x14ac:dyDescent="0.3">
      <c r="A73" s="82"/>
      <c r="B73" s="75"/>
      <c r="C73" s="73"/>
      <c r="D73" s="73"/>
      <c r="E73" s="74"/>
      <c r="F73" s="75"/>
      <c r="G73" s="75"/>
      <c r="H73" s="75"/>
      <c r="I73" s="80"/>
    </row>
    <row r="74" spans="1:10" s="81" customFormat="1" x14ac:dyDescent="0.3">
      <c r="A74" s="82"/>
      <c r="B74" s="75"/>
      <c r="C74" s="73"/>
      <c r="D74" s="73"/>
      <c r="E74" s="74"/>
      <c r="F74" s="75"/>
      <c r="G74" s="75"/>
      <c r="H74" s="75"/>
      <c r="I74" s="80"/>
    </row>
    <row r="75" spans="1:10" s="81" customFormat="1" x14ac:dyDescent="0.3">
      <c r="A75" s="82"/>
      <c r="B75" s="75"/>
      <c r="C75" s="73"/>
      <c r="D75" s="73"/>
      <c r="E75" s="74"/>
      <c r="F75" s="75"/>
      <c r="G75" s="75"/>
      <c r="H75" s="75"/>
      <c r="I75" s="80"/>
      <c r="J75" s="83" t="s">
        <v>29</v>
      </c>
    </row>
    <row r="76" spans="1:10" s="81" customFormat="1" x14ac:dyDescent="0.3">
      <c r="A76" s="82"/>
      <c r="B76" s="75"/>
      <c r="C76" s="73"/>
      <c r="D76" s="73"/>
      <c r="E76" s="74"/>
      <c r="F76" s="75"/>
      <c r="G76" s="75"/>
      <c r="H76" s="75"/>
      <c r="I76" s="80"/>
    </row>
    <row r="77" spans="1:10" s="81" customFormat="1" x14ac:dyDescent="0.3">
      <c r="A77" s="82"/>
      <c r="B77" s="75"/>
      <c r="C77" s="73"/>
      <c r="D77" s="73"/>
      <c r="E77" s="74"/>
      <c r="F77" s="75"/>
      <c r="G77" s="75"/>
      <c r="H77" s="75"/>
      <c r="I77" s="80"/>
    </row>
    <row r="78" spans="1:10" s="81" customFormat="1" x14ac:dyDescent="0.3">
      <c r="A78" s="82"/>
      <c r="B78" s="75"/>
      <c r="C78" s="73"/>
      <c r="D78" s="73"/>
      <c r="E78" s="74"/>
      <c r="F78" s="75"/>
      <c r="G78" s="75"/>
      <c r="H78" s="75"/>
      <c r="I78" s="80"/>
    </row>
    <row r="79" spans="1:10" s="81" customFormat="1" x14ac:dyDescent="0.3">
      <c r="A79" s="82"/>
      <c r="B79" s="75"/>
      <c r="C79" s="73"/>
      <c r="D79" s="73"/>
      <c r="E79" s="74"/>
      <c r="F79" s="75"/>
      <c r="G79" s="75"/>
      <c r="H79" s="75"/>
      <c r="I79" s="80"/>
    </row>
    <row r="80" spans="1:10" s="81" customFormat="1" x14ac:dyDescent="0.3">
      <c r="A80" s="82"/>
      <c r="B80" s="75"/>
      <c r="C80" s="73"/>
      <c r="D80" s="73"/>
      <c r="E80" s="74"/>
      <c r="F80" s="75"/>
      <c r="G80" s="75"/>
      <c r="H80" s="75"/>
      <c r="I80" s="80"/>
    </row>
    <row r="81" spans="1:10" s="81" customFormat="1" x14ac:dyDescent="0.3">
      <c r="A81" s="82"/>
      <c r="B81" s="75"/>
      <c r="C81" s="73"/>
      <c r="D81" s="73"/>
      <c r="E81" s="74"/>
      <c r="F81" s="75"/>
      <c r="G81" s="75"/>
      <c r="H81" s="75"/>
      <c r="I81" s="80"/>
    </row>
    <row r="82" spans="1:10" s="81" customFormat="1" x14ac:dyDescent="0.3">
      <c r="A82" s="82"/>
      <c r="B82" s="75"/>
      <c r="C82" s="73"/>
      <c r="D82" s="73"/>
      <c r="E82" s="74"/>
      <c r="F82" s="75"/>
      <c r="G82" s="75"/>
      <c r="H82" s="75"/>
      <c r="I82" s="80"/>
    </row>
    <row r="83" spans="1:10" s="81" customFormat="1" x14ac:dyDescent="0.3">
      <c r="A83" s="82"/>
      <c r="B83" s="75"/>
      <c r="C83" s="73"/>
      <c r="D83" s="73"/>
      <c r="E83" s="74"/>
      <c r="F83" s="75"/>
      <c r="G83" s="75"/>
      <c r="H83" s="75"/>
      <c r="I83" s="80"/>
      <c r="J83" s="83" t="s">
        <v>29</v>
      </c>
    </row>
    <row r="84" spans="1:10" s="81" customFormat="1" x14ac:dyDescent="0.3">
      <c r="A84" s="82"/>
      <c r="B84" s="75"/>
      <c r="C84" s="73"/>
      <c r="D84" s="73"/>
      <c r="E84" s="74"/>
      <c r="F84" s="75"/>
      <c r="G84" s="75"/>
      <c r="H84" s="75"/>
      <c r="I84" s="80"/>
    </row>
    <row r="85" spans="1:10" s="81" customFormat="1" x14ac:dyDescent="0.3">
      <c r="A85" s="82"/>
      <c r="B85" s="75"/>
      <c r="C85" s="73"/>
      <c r="D85" s="73"/>
      <c r="E85" s="74"/>
      <c r="F85" s="75"/>
      <c r="G85" s="75"/>
      <c r="H85" s="75"/>
      <c r="I85" s="80"/>
    </row>
    <row r="86" spans="1:10" s="81" customFormat="1" x14ac:dyDescent="0.3">
      <c r="A86" s="82"/>
      <c r="B86" s="75"/>
      <c r="C86" s="73"/>
      <c r="D86" s="73"/>
      <c r="E86" s="74"/>
      <c r="F86" s="75"/>
      <c r="G86" s="75"/>
      <c r="H86" s="75"/>
      <c r="I86" s="80"/>
    </row>
    <row r="87" spans="1:10" s="81" customFormat="1" x14ac:dyDescent="0.3">
      <c r="A87" s="82"/>
      <c r="B87" s="75"/>
      <c r="C87" s="73"/>
      <c r="D87" s="73"/>
      <c r="E87" s="74"/>
      <c r="F87" s="75"/>
      <c r="G87" s="75"/>
      <c r="H87" s="75"/>
      <c r="I87" s="80"/>
    </row>
    <row r="88" spans="1:10" s="81" customFormat="1" x14ac:dyDescent="0.3">
      <c r="A88" s="82"/>
      <c r="B88" s="75"/>
      <c r="C88" s="73"/>
      <c r="D88" s="73"/>
      <c r="E88" s="74"/>
      <c r="F88" s="75"/>
      <c r="G88" s="75"/>
      <c r="H88" s="75"/>
      <c r="I88" s="80"/>
    </row>
    <row r="89" spans="1:10" s="81" customFormat="1" x14ac:dyDescent="0.3">
      <c r="A89" s="82"/>
      <c r="B89" s="75"/>
      <c r="C89" s="73"/>
      <c r="D89" s="73"/>
      <c r="E89" s="74"/>
      <c r="F89" s="75"/>
      <c r="G89" s="75"/>
      <c r="H89" s="75"/>
      <c r="I89" s="80"/>
    </row>
    <row r="90" spans="1:10" s="81" customFormat="1" x14ac:dyDescent="0.3">
      <c r="A90" s="82"/>
      <c r="B90" s="75"/>
      <c r="C90" s="73"/>
      <c r="D90" s="73"/>
      <c r="E90" s="74"/>
      <c r="F90" s="75"/>
      <c r="G90" s="75"/>
      <c r="H90" s="75"/>
      <c r="I90" s="80"/>
    </row>
    <row r="91" spans="1:10" s="81" customFormat="1" x14ac:dyDescent="0.3">
      <c r="A91" s="82"/>
      <c r="B91" s="75"/>
      <c r="C91" s="73"/>
      <c r="D91" s="73"/>
      <c r="E91" s="74"/>
      <c r="F91" s="75"/>
      <c r="G91" s="75"/>
      <c r="H91" s="75"/>
      <c r="I91" s="80"/>
      <c r="J91" s="83" t="s">
        <v>29</v>
      </c>
    </row>
    <row r="92" spans="1:10" s="81" customFormat="1" x14ac:dyDescent="0.3">
      <c r="A92" s="82"/>
      <c r="B92" s="75"/>
      <c r="C92" s="73"/>
      <c r="D92" s="73"/>
      <c r="E92" s="74"/>
      <c r="F92" s="75"/>
      <c r="G92" s="75"/>
      <c r="H92" s="75"/>
      <c r="I92" s="80"/>
    </row>
    <row r="93" spans="1:10" s="81" customFormat="1" x14ac:dyDescent="0.3">
      <c r="A93" s="82"/>
      <c r="B93" s="75"/>
      <c r="C93" s="73"/>
      <c r="D93" s="73"/>
      <c r="E93" s="74"/>
      <c r="F93" s="75"/>
      <c r="G93" s="75"/>
      <c r="H93" s="75"/>
      <c r="I93" s="80"/>
    </row>
    <row r="94" spans="1:10" s="81" customFormat="1" x14ac:dyDescent="0.3">
      <c r="A94" s="82"/>
      <c r="B94" s="75"/>
      <c r="C94" s="73"/>
      <c r="D94" s="73"/>
      <c r="E94" s="74"/>
      <c r="F94" s="75"/>
      <c r="G94" s="75"/>
      <c r="H94" s="75"/>
      <c r="I94" s="80"/>
    </row>
    <row r="95" spans="1:10" s="81" customFormat="1" x14ac:dyDescent="0.3">
      <c r="A95" s="82"/>
      <c r="B95" s="75"/>
      <c r="C95" s="73"/>
      <c r="D95" s="73"/>
      <c r="E95" s="74"/>
      <c r="F95" s="75"/>
      <c r="G95" s="75"/>
      <c r="H95" s="75"/>
      <c r="I95" s="80"/>
    </row>
    <row r="96" spans="1:10" s="81" customFormat="1" x14ac:dyDescent="0.3">
      <c r="A96" s="82"/>
      <c r="B96" s="75"/>
      <c r="C96" s="73"/>
      <c r="D96" s="73"/>
      <c r="E96" s="74"/>
      <c r="F96" s="75"/>
      <c r="G96" s="75"/>
      <c r="H96" s="75"/>
      <c r="I96" s="80"/>
    </row>
    <row r="97" spans="1:10" s="81" customFormat="1" x14ac:dyDescent="0.3">
      <c r="A97" s="82"/>
      <c r="B97" s="75"/>
      <c r="C97" s="73"/>
      <c r="D97" s="73"/>
      <c r="E97" s="74"/>
      <c r="F97" s="75"/>
      <c r="G97" s="75"/>
      <c r="H97" s="75"/>
      <c r="I97" s="80"/>
    </row>
    <row r="98" spans="1:10" s="81" customFormat="1" x14ac:dyDescent="0.3">
      <c r="A98" s="82"/>
      <c r="B98" s="75"/>
      <c r="C98" s="73"/>
      <c r="D98" s="73"/>
      <c r="E98" s="74"/>
      <c r="F98" s="75"/>
      <c r="G98" s="75"/>
      <c r="H98" s="75"/>
      <c r="I98" s="80"/>
    </row>
    <row r="99" spans="1:10" s="81" customFormat="1" x14ac:dyDescent="0.3">
      <c r="A99" s="82"/>
      <c r="B99" s="75"/>
      <c r="C99" s="73"/>
      <c r="D99" s="73"/>
      <c r="E99" s="74"/>
      <c r="F99" s="75"/>
      <c r="G99" s="75"/>
      <c r="H99" s="75"/>
      <c r="I99" s="80"/>
      <c r="J99" s="83" t="s">
        <v>29</v>
      </c>
    </row>
    <row r="100" spans="1:10" s="81" customFormat="1" x14ac:dyDescent="0.3">
      <c r="A100" s="82"/>
      <c r="B100" s="75"/>
      <c r="C100" s="73"/>
      <c r="D100" s="73"/>
      <c r="E100" s="74"/>
      <c r="F100" s="75"/>
      <c r="G100" s="75"/>
      <c r="H100" s="75"/>
      <c r="I100" s="80"/>
    </row>
    <row r="101" spans="1:10" s="81" customFormat="1" x14ac:dyDescent="0.3">
      <c r="A101" s="82"/>
      <c r="B101" s="75"/>
      <c r="C101" s="73"/>
      <c r="D101" s="73"/>
      <c r="E101" s="74"/>
      <c r="F101" s="75"/>
      <c r="G101" s="75"/>
      <c r="H101" s="75"/>
      <c r="I101" s="80"/>
      <c r="J101" s="81" t="s">
        <v>29</v>
      </c>
    </row>
    <row r="102" spans="1:10" s="81" customFormat="1" x14ac:dyDescent="0.3">
      <c r="A102" s="82"/>
      <c r="B102" s="75"/>
      <c r="C102" s="73"/>
      <c r="D102" s="73"/>
      <c r="E102" s="74"/>
      <c r="F102" s="75"/>
      <c r="G102" s="75"/>
      <c r="H102" s="75"/>
      <c r="I102" s="80"/>
    </row>
    <row r="103" spans="1:10" s="81" customFormat="1" x14ac:dyDescent="0.3">
      <c r="A103" s="82"/>
      <c r="B103" s="75"/>
      <c r="C103" s="73"/>
      <c r="D103" s="73"/>
      <c r="E103" s="74"/>
      <c r="F103" s="75"/>
      <c r="G103" s="75"/>
      <c r="H103" s="75"/>
      <c r="I103" s="80"/>
    </row>
    <row r="104" spans="1:10" s="81" customFormat="1" x14ac:dyDescent="0.3">
      <c r="A104" s="82"/>
      <c r="B104" s="75"/>
      <c r="C104" s="73"/>
      <c r="D104" s="73"/>
      <c r="E104" s="74"/>
      <c r="F104" s="75"/>
      <c r="G104" s="75"/>
      <c r="H104" s="75"/>
      <c r="I104" s="80"/>
    </row>
    <row r="105" spans="1:10" s="81" customFormat="1" x14ac:dyDescent="0.3">
      <c r="A105" s="82"/>
      <c r="B105" s="75"/>
      <c r="C105" s="73"/>
      <c r="D105" s="73"/>
      <c r="E105" s="74"/>
      <c r="F105" s="75"/>
      <c r="G105" s="75"/>
      <c r="H105" s="75"/>
      <c r="I105" s="80"/>
    </row>
    <row r="106" spans="1:10" s="81" customFormat="1" x14ac:dyDescent="0.3">
      <c r="A106" s="82"/>
      <c r="B106" s="75"/>
      <c r="C106" s="73"/>
      <c r="D106" s="73"/>
      <c r="E106" s="74"/>
      <c r="F106" s="75"/>
      <c r="G106" s="75"/>
      <c r="H106" s="75"/>
      <c r="I106" s="80"/>
    </row>
    <row r="107" spans="1:10" s="81" customFormat="1" x14ac:dyDescent="0.3">
      <c r="A107" s="82"/>
      <c r="B107" s="75"/>
      <c r="C107" s="73"/>
      <c r="D107" s="73"/>
      <c r="E107" s="74"/>
      <c r="F107" s="75"/>
      <c r="G107" s="75"/>
      <c r="H107" s="75"/>
      <c r="I107" s="80"/>
    </row>
    <row r="108" spans="1:10" s="81" customFormat="1" x14ac:dyDescent="0.3">
      <c r="A108" s="82"/>
      <c r="B108" s="75"/>
      <c r="C108" s="73"/>
      <c r="D108" s="73"/>
      <c r="E108" s="74"/>
      <c r="F108" s="75"/>
      <c r="G108" s="75"/>
      <c r="H108" s="75"/>
      <c r="I108" s="80"/>
    </row>
    <row r="109" spans="1:10" s="81" customFormat="1" x14ac:dyDescent="0.3">
      <c r="A109" s="82"/>
      <c r="B109" s="75"/>
      <c r="C109" s="73"/>
      <c r="D109" s="73"/>
      <c r="E109" s="74"/>
      <c r="F109" s="75"/>
      <c r="G109" s="75"/>
      <c r="H109" s="75"/>
      <c r="I109" s="80"/>
    </row>
    <row r="110" spans="1:10" s="81" customFormat="1" x14ac:dyDescent="0.3">
      <c r="A110" s="82"/>
      <c r="B110" s="75"/>
      <c r="C110" s="73"/>
      <c r="D110" s="73"/>
      <c r="E110" s="74"/>
      <c r="F110" s="75"/>
      <c r="G110" s="75"/>
      <c r="H110" s="75"/>
      <c r="I110" s="80"/>
    </row>
    <row r="111" spans="1:10" s="81" customFormat="1" x14ac:dyDescent="0.3">
      <c r="A111" s="82"/>
      <c r="B111" s="75"/>
      <c r="C111" s="73"/>
      <c r="D111" s="73"/>
      <c r="E111" s="74"/>
      <c r="F111" s="75"/>
      <c r="G111" s="75"/>
      <c r="H111" s="75"/>
      <c r="I111" s="80"/>
    </row>
    <row r="112" spans="1:10" s="81" customFormat="1" x14ac:dyDescent="0.3">
      <c r="A112" s="82"/>
      <c r="B112" s="75"/>
      <c r="C112" s="73"/>
      <c r="D112" s="73"/>
      <c r="E112" s="74"/>
      <c r="F112" s="75"/>
      <c r="G112" s="75"/>
      <c r="H112" s="75"/>
      <c r="I112" s="80"/>
    </row>
    <row r="113" spans="1:10" s="81" customFormat="1" x14ac:dyDescent="0.3">
      <c r="A113" s="82"/>
      <c r="B113" s="75"/>
      <c r="C113" s="73"/>
      <c r="D113" s="73"/>
      <c r="E113" s="74"/>
      <c r="F113" s="75"/>
      <c r="G113" s="75"/>
      <c r="H113" s="75"/>
      <c r="I113" s="80"/>
    </row>
    <row r="114" spans="1:10" s="81" customFormat="1" x14ac:dyDescent="0.3">
      <c r="A114" s="82"/>
      <c r="B114" s="75"/>
      <c r="C114" s="73"/>
      <c r="D114" s="73"/>
      <c r="E114" s="74"/>
      <c r="F114" s="75"/>
      <c r="G114" s="75"/>
      <c r="H114" s="75"/>
      <c r="I114" s="80"/>
      <c r="J114" s="81" t="s">
        <v>29</v>
      </c>
    </row>
    <row r="115" spans="1:10" s="81" customFormat="1" x14ac:dyDescent="0.3">
      <c r="A115" s="82"/>
      <c r="B115" s="75"/>
      <c r="C115" s="73"/>
      <c r="D115" s="73"/>
      <c r="E115" s="74"/>
      <c r="F115" s="75"/>
      <c r="G115" s="75"/>
      <c r="H115" s="75"/>
      <c r="I115" s="80"/>
    </row>
    <row r="116" spans="1:10" s="81" customFormat="1" x14ac:dyDescent="0.3">
      <c r="A116" s="82"/>
      <c r="B116" s="75"/>
      <c r="C116" s="73"/>
      <c r="D116" s="73"/>
      <c r="E116" s="74"/>
      <c r="F116" s="75"/>
      <c r="G116" s="75"/>
      <c r="H116" s="75"/>
      <c r="I116" s="80"/>
    </row>
    <row r="117" spans="1:10" s="81" customFormat="1" x14ac:dyDescent="0.3">
      <c r="A117" s="82"/>
      <c r="B117" s="75"/>
      <c r="C117" s="73"/>
      <c r="D117" s="73"/>
      <c r="E117" s="74"/>
      <c r="F117" s="75"/>
      <c r="G117" s="75"/>
      <c r="H117" s="75"/>
      <c r="I117" s="80"/>
      <c r="J117" s="81" t="s">
        <v>29</v>
      </c>
    </row>
    <row r="118" spans="1:10" s="81" customFormat="1" x14ac:dyDescent="0.3">
      <c r="A118" s="82"/>
      <c r="B118" s="75"/>
      <c r="C118" s="73"/>
      <c r="D118" s="73"/>
      <c r="E118" s="74"/>
      <c r="F118" s="75"/>
      <c r="G118" s="75"/>
      <c r="H118" s="75"/>
      <c r="I118" s="80"/>
      <c r="J118" s="81" t="s">
        <v>29</v>
      </c>
    </row>
    <row r="119" spans="1:10" s="81" customFormat="1" x14ac:dyDescent="0.3">
      <c r="A119" s="82"/>
      <c r="B119" s="75"/>
      <c r="C119" s="73"/>
      <c r="D119" s="73"/>
      <c r="E119" s="74"/>
      <c r="F119" s="75"/>
      <c r="G119" s="75"/>
      <c r="H119" s="75"/>
      <c r="I119" s="80"/>
    </row>
    <row r="120" spans="1:10" s="81" customFormat="1" x14ac:dyDescent="0.3">
      <c r="A120" s="82"/>
      <c r="B120" s="75"/>
      <c r="C120" s="73"/>
      <c r="D120" s="73"/>
      <c r="E120" s="74"/>
      <c r="F120" s="75"/>
      <c r="G120" s="75"/>
      <c r="H120" s="75"/>
      <c r="I120" s="80"/>
    </row>
    <row r="121" spans="1:10" s="81" customFormat="1" x14ac:dyDescent="0.3">
      <c r="A121" s="82"/>
      <c r="B121" s="75"/>
      <c r="C121" s="73"/>
      <c r="D121" s="73"/>
      <c r="E121" s="74"/>
      <c r="F121" s="75"/>
      <c r="G121" s="75"/>
      <c r="H121" s="75"/>
      <c r="I121" s="80"/>
      <c r="J121" s="81" t="s">
        <v>29</v>
      </c>
    </row>
    <row r="122" spans="1:10" s="81" customFormat="1" x14ac:dyDescent="0.3">
      <c r="A122" s="82"/>
      <c r="B122" s="75"/>
      <c r="C122" s="73"/>
      <c r="D122" s="73"/>
      <c r="E122" s="74"/>
      <c r="F122" s="75"/>
      <c r="G122" s="75"/>
      <c r="H122" s="75"/>
      <c r="I122" s="80"/>
      <c r="J122" s="81" t="s">
        <v>29</v>
      </c>
    </row>
    <row r="123" spans="1:10" s="81" customFormat="1" x14ac:dyDescent="0.3">
      <c r="A123" s="82"/>
      <c r="B123" s="75"/>
      <c r="C123" s="73"/>
      <c r="D123" s="73"/>
      <c r="E123" s="74"/>
      <c r="F123" s="75"/>
      <c r="G123" s="75"/>
      <c r="H123" s="75"/>
      <c r="I123" s="80"/>
      <c r="J123" s="81" t="s">
        <v>29</v>
      </c>
    </row>
    <row r="124" spans="1:10" s="81" customFormat="1" x14ac:dyDescent="0.3">
      <c r="A124" s="82"/>
      <c r="B124" s="75"/>
      <c r="C124" s="73"/>
      <c r="D124" s="73"/>
      <c r="E124" s="74"/>
      <c r="F124" s="75"/>
      <c r="G124" s="75"/>
      <c r="H124" s="75"/>
      <c r="I124" s="80"/>
    </row>
    <row r="125" spans="1:10" s="81" customFormat="1" x14ac:dyDescent="0.3">
      <c r="A125" s="82"/>
      <c r="B125" s="75"/>
      <c r="C125" s="73"/>
      <c r="D125" s="73"/>
      <c r="E125" s="74"/>
      <c r="F125" s="75"/>
      <c r="G125" s="75"/>
      <c r="H125" s="75"/>
      <c r="I125" s="80"/>
    </row>
    <row r="126" spans="1:10" s="81" customFormat="1" x14ac:dyDescent="0.3">
      <c r="A126" s="82"/>
      <c r="B126" s="75"/>
      <c r="C126" s="73"/>
      <c r="D126" s="73"/>
      <c r="E126" s="74"/>
      <c r="F126" s="75"/>
      <c r="G126" s="75"/>
      <c r="H126" s="75"/>
      <c r="I126" s="80"/>
    </row>
    <row r="127" spans="1:10" s="81" customFormat="1" x14ac:dyDescent="0.3">
      <c r="A127" s="82"/>
      <c r="B127" s="75"/>
      <c r="C127" s="73"/>
      <c r="D127" s="73"/>
      <c r="E127" s="74"/>
      <c r="F127" s="75"/>
      <c r="G127" s="75"/>
      <c r="H127" s="75"/>
      <c r="I127" s="80"/>
    </row>
    <row r="128" spans="1:10" s="81" customFormat="1" x14ac:dyDescent="0.3">
      <c r="A128" s="82"/>
      <c r="B128" s="75"/>
      <c r="C128" s="73"/>
      <c r="D128" s="73"/>
      <c r="E128" s="74"/>
      <c r="F128" s="75"/>
      <c r="G128" s="75"/>
      <c r="H128" s="75"/>
      <c r="I128" s="80"/>
    </row>
    <row r="129" spans="1:10" s="81" customFormat="1" x14ac:dyDescent="0.3">
      <c r="A129" s="82"/>
      <c r="B129" s="75"/>
      <c r="C129" s="73"/>
      <c r="D129" s="73"/>
      <c r="E129" s="74"/>
      <c r="F129" s="75"/>
      <c r="G129" s="75"/>
      <c r="H129" s="75"/>
      <c r="I129" s="80"/>
    </row>
    <row r="130" spans="1:10" s="81" customFormat="1" x14ac:dyDescent="0.3">
      <c r="A130" s="82"/>
      <c r="B130" s="75"/>
      <c r="C130" s="73"/>
      <c r="D130" s="73"/>
      <c r="E130" s="74"/>
      <c r="F130" s="75"/>
      <c r="G130" s="75"/>
      <c r="H130" s="75"/>
      <c r="I130" s="80"/>
    </row>
    <row r="131" spans="1:10" s="81" customFormat="1" x14ac:dyDescent="0.3">
      <c r="A131" s="82"/>
      <c r="B131" s="75"/>
      <c r="C131" s="73"/>
      <c r="D131" s="73"/>
      <c r="E131" s="74"/>
      <c r="F131" s="75"/>
      <c r="G131" s="75"/>
      <c r="H131" s="75"/>
      <c r="I131" s="80"/>
    </row>
    <row r="132" spans="1:10" s="81" customFormat="1" x14ac:dyDescent="0.3">
      <c r="A132" s="82"/>
      <c r="B132" s="75"/>
      <c r="C132" s="73"/>
      <c r="D132" s="73"/>
      <c r="E132" s="74"/>
      <c r="F132" s="75"/>
      <c r="G132" s="75"/>
      <c r="H132" s="75"/>
      <c r="I132" s="80"/>
    </row>
    <row r="133" spans="1:10" s="81" customFormat="1" x14ac:dyDescent="0.3">
      <c r="A133" s="82"/>
      <c r="B133" s="75"/>
      <c r="C133" s="73"/>
      <c r="D133" s="73"/>
      <c r="E133" s="74"/>
      <c r="F133" s="75"/>
      <c r="G133" s="75"/>
      <c r="H133" s="75"/>
      <c r="I133" s="80"/>
    </row>
    <row r="134" spans="1:10" s="81" customFormat="1" x14ac:dyDescent="0.3">
      <c r="A134" s="82"/>
      <c r="B134" s="75"/>
      <c r="C134" s="73"/>
      <c r="D134" s="73"/>
      <c r="E134" s="74"/>
      <c r="F134" s="75"/>
      <c r="G134" s="75"/>
      <c r="H134" s="75"/>
      <c r="I134" s="80"/>
      <c r="J134" s="81" t="s">
        <v>29</v>
      </c>
    </row>
    <row r="135" spans="1:10" s="81" customFormat="1" x14ac:dyDescent="0.3">
      <c r="A135" s="82"/>
      <c r="B135" s="75"/>
      <c r="C135" s="73"/>
      <c r="D135" s="73"/>
      <c r="E135" s="74"/>
      <c r="F135" s="75"/>
      <c r="G135" s="75"/>
      <c r="H135" s="75"/>
      <c r="I135" s="80"/>
    </row>
    <row r="136" spans="1:10" s="81" customFormat="1" x14ac:dyDescent="0.3">
      <c r="A136" s="82"/>
      <c r="B136" s="75"/>
      <c r="C136" s="73"/>
      <c r="D136" s="73"/>
      <c r="E136" s="74"/>
      <c r="F136" s="75"/>
      <c r="G136" s="75"/>
      <c r="H136" s="75"/>
      <c r="I136" s="80"/>
    </row>
    <row r="137" spans="1:10" s="81" customFormat="1" x14ac:dyDescent="0.3">
      <c r="A137" s="82"/>
      <c r="B137" s="75"/>
      <c r="C137" s="73"/>
      <c r="D137" s="73"/>
      <c r="E137" s="74"/>
      <c r="F137" s="75"/>
      <c r="G137" s="75"/>
      <c r="H137" s="75"/>
      <c r="I137" s="78"/>
    </row>
    <row r="138" spans="1:10" s="81" customFormat="1" x14ac:dyDescent="0.3">
      <c r="A138" s="82"/>
      <c r="B138" s="75"/>
      <c r="C138" s="73"/>
      <c r="D138" s="73"/>
      <c r="E138" s="74"/>
      <c r="F138" s="75"/>
      <c r="G138" s="75"/>
      <c r="H138" s="75"/>
      <c r="I138" s="80"/>
    </row>
    <row r="139" spans="1:10" s="81" customFormat="1" x14ac:dyDescent="0.3">
      <c r="A139" s="82"/>
      <c r="B139" s="75"/>
      <c r="C139" s="73"/>
      <c r="D139" s="73"/>
      <c r="E139" s="74"/>
      <c r="F139" s="75"/>
      <c r="G139" s="75"/>
      <c r="H139" s="75"/>
      <c r="I139" s="80"/>
    </row>
    <row r="140" spans="1:10" s="81" customFormat="1" x14ac:dyDescent="0.3">
      <c r="A140" s="82"/>
      <c r="B140" s="75"/>
      <c r="C140" s="73"/>
      <c r="D140" s="73"/>
      <c r="E140" s="74"/>
      <c r="F140" s="75"/>
      <c r="G140" s="75"/>
      <c r="H140" s="75"/>
      <c r="I140" s="80"/>
    </row>
    <row r="141" spans="1:10" s="81" customFormat="1" x14ac:dyDescent="0.3">
      <c r="A141" s="82"/>
      <c r="B141" s="75"/>
      <c r="C141" s="73"/>
      <c r="D141" s="73"/>
      <c r="E141" s="74"/>
      <c r="F141" s="75"/>
      <c r="G141" s="75"/>
      <c r="H141" s="75"/>
      <c r="I141" s="80"/>
    </row>
    <row r="142" spans="1:10" s="81" customFormat="1" x14ac:dyDescent="0.3">
      <c r="A142" s="82"/>
      <c r="B142" s="75"/>
      <c r="C142" s="73"/>
      <c r="D142" s="73"/>
      <c r="E142" s="74"/>
      <c r="F142" s="75"/>
      <c r="G142" s="75"/>
      <c r="H142" s="75"/>
      <c r="I142" s="80"/>
    </row>
    <row r="143" spans="1:10" s="81" customFormat="1" x14ac:dyDescent="0.3">
      <c r="A143" s="82"/>
      <c r="B143" s="75"/>
      <c r="C143" s="73"/>
      <c r="D143" s="73"/>
      <c r="E143" s="74"/>
      <c r="F143" s="75"/>
      <c r="G143" s="75"/>
      <c r="H143" s="75"/>
      <c r="I143" s="80"/>
    </row>
    <row r="144" spans="1:10" s="81" customFormat="1" x14ac:dyDescent="0.3">
      <c r="A144" s="82"/>
      <c r="B144" s="75"/>
      <c r="C144" s="73"/>
      <c r="D144" s="73"/>
      <c r="E144" s="74"/>
      <c r="F144" s="75"/>
      <c r="G144" s="75"/>
      <c r="H144" s="75"/>
      <c r="I144" s="80"/>
    </row>
    <row r="145" spans="1:9" s="81" customFormat="1" x14ac:dyDescent="0.3">
      <c r="A145" s="82"/>
      <c r="B145" s="75"/>
      <c r="C145" s="73"/>
      <c r="D145" s="73"/>
      <c r="E145" s="74"/>
      <c r="F145" s="75"/>
      <c r="G145" s="75"/>
      <c r="H145" s="75"/>
      <c r="I145" s="80"/>
    </row>
    <row r="146" spans="1:9" s="81" customFormat="1" x14ac:dyDescent="0.3">
      <c r="A146" s="82"/>
      <c r="B146" s="75"/>
      <c r="C146" s="73"/>
      <c r="D146" s="73"/>
      <c r="E146" s="74"/>
      <c r="F146" s="75"/>
      <c r="G146" s="75"/>
      <c r="H146" s="75"/>
      <c r="I146" s="80"/>
    </row>
    <row r="147" spans="1:9" s="81" customFormat="1" x14ac:dyDescent="0.3">
      <c r="A147" s="82"/>
      <c r="B147" s="75"/>
      <c r="C147" s="73"/>
      <c r="D147" s="73"/>
      <c r="E147" s="74"/>
      <c r="F147" s="75"/>
      <c r="G147" s="75"/>
      <c r="H147" s="75"/>
      <c r="I147" s="80"/>
    </row>
    <row r="148" spans="1:9" s="81" customFormat="1" x14ac:dyDescent="0.3">
      <c r="A148" s="82"/>
      <c r="B148" s="75"/>
      <c r="C148" s="73"/>
      <c r="D148" s="73"/>
      <c r="E148" s="74"/>
      <c r="F148" s="75"/>
      <c r="G148" s="75"/>
      <c r="H148" s="75"/>
      <c r="I148" s="80"/>
    </row>
    <row r="149" spans="1:9" s="81" customFormat="1" x14ac:dyDescent="0.3">
      <c r="A149" s="82"/>
      <c r="B149" s="75"/>
      <c r="C149" s="73"/>
      <c r="D149" s="73"/>
      <c r="E149" s="74"/>
      <c r="F149" s="75"/>
      <c r="G149" s="75"/>
      <c r="H149" s="75"/>
      <c r="I149" s="80"/>
    </row>
    <row r="150" spans="1:9" s="81" customFormat="1" x14ac:dyDescent="0.3">
      <c r="A150" s="82"/>
      <c r="B150" s="75"/>
      <c r="C150" s="73"/>
      <c r="D150" s="73"/>
      <c r="E150" s="74"/>
      <c r="F150" s="75"/>
      <c r="G150" s="75"/>
      <c r="H150" s="75"/>
      <c r="I150" s="80"/>
    </row>
    <row r="151" spans="1:9" s="81" customFormat="1" x14ac:dyDescent="0.3">
      <c r="A151" s="82"/>
      <c r="B151" s="75"/>
      <c r="C151" s="73"/>
      <c r="D151" s="73"/>
      <c r="E151" s="74"/>
      <c r="F151" s="75"/>
      <c r="G151" s="75"/>
      <c r="H151" s="75"/>
      <c r="I151" s="80"/>
    </row>
    <row r="152" spans="1:9" s="81" customFormat="1" x14ac:dyDescent="0.3">
      <c r="A152" s="82"/>
      <c r="B152" s="75"/>
      <c r="C152" s="73"/>
      <c r="D152" s="73"/>
      <c r="E152" s="74"/>
      <c r="F152" s="75"/>
      <c r="G152" s="75"/>
      <c r="H152" s="75"/>
      <c r="I152" s="80"/>
    </row>
    <row r="153" spans="1:9" s="81" customFormat="1" x14ac:dyDescent="0.3">
      <c r="A153" s="82"/>
      <c r="B153" s="75"/>
      <c r="C153" s="73"/>
      <c r="D153" s="73"/>
      <c r="E153" s="74"/>
      <c r="F153" s="75"/>
      <c r="G153" s="75"/>
      <c r="H153" s="75"/>
      <c r="I153" s="80"/>
    </row>
    <row r="154" spans="1:9" s="81" customFormat="1" x14ac:dyDescent="0.3">
      <c r="A154" s="82"/>
      <c r="B154" s="75"/>
      <c r="C154" s="73"/>
      <c r="D154" s="73"/>
      <c r="E154" s="74"/>
      <c r="F154" s="75"/>
      <c r="G154" s="75"/>
      <c r="H154" s="75"/>
      <c r="I154" s="80"/>
    </row>
    <row r="155" spans="1:9" s="81" customFormat="1" x14ac:dyDescent="0.3">
      <c r="A155" s="82"/>
      <c r="B155" s="75"/>
      <c r="C155" s="73"/>
      <c r="D155" s="73"/>
      <c r="E155" s="74"/>
      <c r="F155" s="75"/>
      <c r="G155" s="75"/>
      <c r="H155" s="75"/>
      <c r="I155" s="80"/>
    </row>
    <row r="156" spans="1:9" s="81" customFormat="1" x14ac:dyDescent="0.3">
      <c r="A156" s="82"/>
      <c r="B156" s="75"/>
      <c r="C156" s="73"/>
      <c r="D156" s="73"/>
      <c r="E156" s="74"/>
      <c r="F156" s="75"/>
      <c r="G156" s="75"/>
      <c r="H156" s="75"/>
      <c r="I156" s="80"/>
    </row>
    <row r="157" spans="1:9" s="81" customFormat="1" x14ac:dyDescent="0.3">
      <c r="A157" s="82"/>
      <c r="B157" s="75"/>
      <c r="C157" s="73"/>
      <c r="D157" s="73"/>
      <c r="E157" s="74"/>
      <c r="F157" s="75"/>
      <c r="G157" s="75"/>
      <c r="H157" s="75"/>
      <c r="I157" s="80"/>
    </row>
    <row r="158" spans="1:9" s="81" customFormat="1" x14ac:dyDescent="0.3">
      <c r="A158" s="82"/>
      <c r="B158" s="75"/>
      <c r="C158" s="73"/>
      <c r="D158" s="73"/>
      <c r="E158" s="74"/>
      <c r="F158" s="75"/>
      <c r="G158" s="75"/>
      <c r="H158" s="75"/>
      <c r="I158" s="80"/>
    </row>
    <row r="159" spans="1:9" s="81" customFormat="1" x14ac:dyDescent="0.3">
      <c r="A159" s="82"/>
      <c r="B159" s="75"/>
      <c r="C159" s="73"/>
      <c r="D159" s="73"/>
      <c r="E159" s="74"/>
      <c r="F159" s="75"/>
      <c r="G159" s="75"/>
      <c r="H159" s="75"/>
      <c r="I159" s="80"/>
    </row>
    <row r="160" spans="1:9" s="81" customFormat="1" x14ac:dyDescent="0.3">
      <c r="A160" s="82"/>
      <c r="B160" s="75"/>
      <c r="C160" s="73"/>
      <c r="D160" s="73"/>
      <c r="E160" s="74"/>
      <c r="F160" s="75"/>
      <c r="G160" s="75"/>
      <c r="H160" s="75"/>
      <c r="I160" s="80"/>
    </row>
    <row r="161" spans="1:9" s="81" customFormat="1" x14ac:dyDescent="0.3">
      <c r="A161" s="82"/>
      <c r="B161" s="75"/>
      <c r="C161" s="73"/>
      <c r="D161" s="73"/>
      <c r="E161" s="74"/>
      <c r="F161" s="75"/>
      <c r="G161" s="75"/>
      <c r="H161" s="75"/>
      <c r="I161" s="80"/>
    </row>
    <row r="162" spans="1:9" s="81" customFormat="1" x14ac:dyDescent="0.3">
      <c r="A162" s="82"/>
      <c r="B162" s="75"/>
      <c r="C162" s="73"/>
      <c r="D162" s="73"/>
      <c r="E162" s="74"/>
      <c r="F162" s="75"/>
      <c r="G162" s="75"/>
      <c r="H162" s="75"/>
      <c r="I162" s="80"/>
    </row>
    <row r="163" spans="1:9" s="81" customFormat="1" x14ac:dyDescent="0.3">
      <c r="A163" s="82"/>
      <c r="B163" s="75"/>
      <c r="C163" s="73"/>
      <c r="D163" s="73"/>
      <c r="E163" s="74"/>
      <c r="F163" s="75"/>
      <c r="G163" s="75"/>
      <c r="H163" s="75"/>
      <c r="I163" s="80"/>
    </row>
    <row r="164" spans="1:9" s="81" customFormat="1" x14ac:dyDescent="0.3">
      <c r="A164" s="82"/>
      <c r="B164" s="75"/>
      <c r="C164" s="73"/>
      <c r="D164" s="73"/>
      <c r="E164" s="74"/>
      <c r="F164" s="75"/>
      <c r="G164" s="75"/>
      <c r="H164" s="75"/>
      <c r="I164" s="80"/>
    </row>
    <row r="165" spans="1:9" s="81" customFormat="1" x14ac:dyDescent="0.3">
      <c r="A165" s="82"/>
      <c r="B165" s="75"/>
      <c r="C165" s="73"/>
      <c r="D165" s="73"/>
      <c r="E165" s="74"/>
      <c r="F165" s="75"/>
      <c r="G165" s="75"/>
      <c r="H165" s="75"/>
      <c r="I165" s="80"/>
    </row>
    <row r="166" spans="1:9" s="81" customFormat="1" x14ac:dyDescent="0.3">
      <c r="A166" s="82"/>
      <c r="B166" s="75"/>
      <c r="C166" s="73"/>
      <c r="D166" s="73"/>
      <c r="E166" s="74"/>
      <c r="F166" s="75"/>
      <c r="G166" s="75"/>
      <c r="H166" s="75"/>
      <c r="I166" s="80"/>
    </row>
    <row r="167" spans="1:9" s="81" customFormat="1" x14ac:dyDescent="0.3">
      <c r="A167" s="82"/>
      <c r="B167" s="75"/>
      <c r="C167" s="73"/>
      <c r="D167" s="73"/>
      <c r="E167" s="74"/>
      <c r="F167" s="75"/>
      <c r="G167" s="75"/>
      <c r="H167" s="75"/>
      <c r="I167" s="80"/>
    </row>
    <row r="168" spans="1:9" s="81" customFormat="1" x14ac:dyDescent="0.3">
      <c r="A168" s="82"/>
      <c r="B168" s="75"/>
      <c r="C168" s="73"/>
      <c r="D168" s="73"/>
      <c r="E168" s="74"/>
      <c r="F168" s="75"/>
      <c r="G168" s="75"/>
      <c r="H168" s="75"/>
      <c r="I168" s="80"/>
    </row>
    <row r="169" spans="1:9" s="81" customFormat="1" x14ac:dyDescent="0.3">
      <c r="A169" s="82"/>
      <c r="B169" s="75"/>
      <c r="C169" s="73"/>
      <c r="D169" s="73"/>
      <c r="E169" s="74"/>
      <c r="F169" s="75"/>
      <c r="G169" s="75"/>
      <c r="H169" s="75"/>
      <c r="I169" s="80"/>
    </row>
    <row r="170" spans="1:9" s="81" customFormat="1" x14ac:dyDescent="0.3">
      <c r="A170" s="82"/>
      <c r="B170" s="75"/>
      <c r="C170" s="73"/>
      <c r="D170" s="73"/>
      <c r="E170" s="74"/>
      <c r="F170" s="75"/>
      <c r="G170" s="75"/>
      <c r="H170" s="75"/>
      <c r="I170" s="80"/>
    </row>
    <row r="171" spans="1:9" s="81" customFormat="1" x14ac:dyDescent="0.3">
      <c r="A171" s="82"/>
      <c r="B171" s="75"/>
      <c r="C171" s="73"/>
      <c r="D171" s="73"/>
      <c r="E171" s="74"/>
      <c r="F171" s="75"/>
      <c r="G171" s="75"/>
      <c r="H171" s="75"/>
      <c r="I171" s="80"/>
    </row>
    <row r="172" spans="1:9" s="81" customFormat="1" x14ac:dyDescent="0.3">
      <c r="A172" s="82"/>
      <c r="B172" s="75"/>
      <c r="C172" s="73"/>
      <c r="D172" s="73"/>
      <c r="E172" s="74"/>
      <c r="F172" s="75"/>
      <c r="G172" s="75"/>
      <c r="H172" s="75"/>
      <c r="I172" s="80"/>
    </row>
    <row r="173" spans="1:9" s="81" customFormat="1" x14ac:dyDescent="0.3">
      <c r="A173" s="82"/>
      <c r="B173" s="75"/>
      <c r="C173" s="73"/>
      <c r="D173" s="73"/>
      <c r="E173" s="74"/>
      <c r="F173" s="75"/>
      <c r="G173" s="75"/>
      <c r="H173" s="75"/>
      <c r="I173" s="80"/>
    </row>
    <row r="174" spans="1:9" s="81" customFormat="1" x14ac:dyDescent="0.3">
      <c r="A174" s="82"/>
      <c r="B174" s="75"/>
      <c r="C174" s="73"/>
      <c r="D174" s="73"/>
      <c r="E174" s="74"/>
      <c r="F174" s="75"/>
      <c r="G174" s="75"/>
      <c r="H174" s="75"/>
      <c r="I174" s="80"/>
    </row>
    <row r="175" spans="1:9" s="81" customFormat="1" x14ac:dyDescent="0.3">
      <c r="A175" s="82"/>
      <c r="B175" s="75"/>
      <c r="C175" s="73"/>
      <c r="D175" s="73"/>
      <c r="E175" s="74"/>
      <c r="F175" s="75"/>
      <c r="G175" s="75"/>
      <c r="H175" s="75"/>
      <c r="I175" s="80"/>
    </row>
    <row r="176" spans="1:9" s="81" customFormat="1" x14ac:dyDescent="0.3">
      <c r="A176" s="82"/>
      <c r="B176" s="75"/>
      <c r="C176" s="73"/>
      <c r="D176" s="73"/>
      <c r="E176" s="74"/>
      <c r="F176" s="75"/>
      <c r="G176" s="75"/>
      <c r="H176" s="75"/>
      <c r="I176" s="80"/>
    </row>
    <row r="177" spans="1:10" s="81" customFormat="1" x14ac:dyDescent="0.3">
      <c r="A177" s="82"/>
      <c r="B177" s="75"/>
      <c r="C177" s="73"/>
      <c r="D177" s="73"/>
      <c r="E177" s="74"/>
      <c r="F177" s="75"/>
      <c r="G177" s="75"/>
      <c r="H177" s="75"/>
      <c r="I177" s="80"/>
    </row>
    <row r="178" spans="1:10" s="81" customFormat="1" x14ac:dyDescent="0.3">
      <c r="A178" s="82"/>
      <c r="B178" s="75"/>
      <c r="C178" s="73"/>
      <c r="D178" s="73"/>
      <c r="E178" s="74"/>
      <c r="F178" s="75"/>
      <c r="G178" s="75"/>
      <c r="H178" s="75"/>
      <c r="I178" s="80"/>
    </row>
    <row r="179" spans="1:10" s="81" customFormat="1" x14ac:dyDescent="0.3">
      <c r="A179" s="82"/>
      <c r="B179" s="75"/>
      <c r="C179" s="73"/>
      <c r="D179" s="73"/>
      <c r="E179" s="74"/>
      <c r="F179" s="75"/>
      <c r="G179" s="75"/>
      <c r="H179" s="75"/>
      <c r="I179" s="80"/>
    </row>
    <row r="180" spans="1:10" s="81" customFormat="1" x14ac:dyDescent="0.3">
      <c r="A180" s="82"/>
      <c r="B180" s="75"/>
      <c r="C180" s="73"/>
      <c r="D180" s="73"/>
      <c r="E180" s="74"/>
      <c r="F180" s="75"/>
      <c r="G180" s="75"/>
      <c r="H180" s="75"/>
      <c r="I180" s="80"/>
    </row>
    <row r="181" spans="1:10" s="81" customFormat="1" x14ac:dyDescent="0.3">
      <c r="A181" s="82"/>
      <c r="B181" s="75"/>
      <c r="C181" s="73"/>
      <c r="D181" s="73"/>
      <c r="E181" s="74"/>
      <c r="F181" s="75"/>
      <c r="G181" s="75"/>
      <c r="H181" s="75"/>
      <c r="I181" s="80"/>
    </row>
    <row r="182" spans="1:10" s="81" customFormat="1" x14ac:dyDescent="0.3">
      <c r="A182" s="82"/>
      <c r="B182" s="75"/>
      <c r="C182" s="73"/>
      <c r="D182" s="73"/>
      <c r="E182" s="74"/>
      <c r="F182" s="75"/>
      <c r="G182" s="75"/>
      <c r="H182" s="75"/>
      <c r="I182" s="80"/>
    </row>
    <row r="183" spans="1:10" s="81" customFormat="1" x14ac:dyDescent="0.3">
      <c r="A183" s="82"/>
      <c r="B183" s="75"/>
      <c r="C183" s="73"/>
      <c r="D183" s="73"/>
      <c r="E183" s="74"/>
      <c r="F183" s="75"/>
      <c r="G183" s="75"/>
      <c r="H183" s="75"/>
      <c r="I183" s="80"/>
    </row>
    <row r="184" spans="1:10" s="81" customFormat="1" x14ac:dyDescent="0.3">
      <c r="A184" s="82"/>
      <c r="B184" s="75"/>
      <c r="C184" s="73"/>
      <c r="D184" s="73"/>
      <c r="E184" s="74"/>
      <c r="F184" s="75"/>
      <c r="G184" s="75"/>
      <c r="H184" s="75"/>
      <c r="I184" s="80"/>
    </row>
    <row r="185" spans="1:10" s="81" customFormat="1" x14ac:dyDescent="0.3">
      <c r="A185" s="82"/>
      <c r="B185" s="75"/>
      <c r="C185" s="73"/>
      <c r="D185" s="73"/>
      <c r="E185" s="74"/>
      <c r="F185" s="75"/>
      <c r="G185" s="75"/>
      <c r="H185" s="75"/>
      <c r="I185" s="80"/>
    </row>
    <row r="186" spans="1:10" s="81" customFormat="1" x14ac:dyDescent="0.3">
      <c r="A186" s="82"/>
      <c r="B186" s="75"/>
      <c r="C186" s="73"/>
      <c r="D186" s="73"/>
      <c r="E186" s="74"/>
      <c r="F186" s="75"/>
      <c r="G186" s="75"/>
      <c r="H186" s="75"/>
      <c r="I186" s="80"/>
      <c r="J186" s="83" t="s">
        <v>29</v>
      </c>
    </row>
    <row r="187" spans="1:10" s="81" customFormat="1" x14ac:dyDescent="0.3">
      <c r="A187" s="82"/>
      <c r="B187" s="75"/>
      <c r="C187" s="73"/>
      <c r="D187" s="73"/>
      <c r="E187" s="74"/>
      <c r="F187" s="75"/>
      <c r="G187" s="75"/>
      <c r="H187" s="75"/>
      <c r="I187" s="80"/>
    </row>
    <row r="188" spans="1:10" s="81" customFormat="1" x14ac:dyDescent="0.3">
      <c r="A188" s="82"/>
      <c r="B188" s="75"/>
      <c r="C188" s="73"/>
      <c r="D188" s="73"/>
      <c r="E188" s="74"/>
      <c r="F188" s="75"/>
      <c r="G188" s="75"/>
      <c r="H188" s="75"/>
      <c r="I188" s="80"/>
      <c r="J188" s="83" t="s">
        <v>29</v>
      </c>
    </row>
    <row r="189" spans="1:10" s="81" customFormat="1" x14ac:dyDescent="0.3">
      <c r="A189" s="82"/>
      <c r="B189" s="75"/>
      <c r="C189" s="73"/>
      <c r="D189" s="73"/>
      <c r="E189" s="74"/>
      <c r="F189" s="75"/>
      <c r="G189" s="75"/>
      <c r="H189" s="75"/>
      <c r="I189" s="80"/>
      <c r="J189" s="83"/>
    </row>
    <row r="190" spans="1:10" s="81" customFormat="1" x14ac:dyDescent="0.3">
      <c r="A190" s="82"/>
      <c r="B190" s="75"/>
      <c r="C190" s="73"/>
      <c r="D190" s="73"/>
      <c r="E190" s="74"/>
      <c r="F190" s="75"/>
      <c r="G190" s="75"/>
      <c r="H190" s="75"/>
      <c r="I190" s="80"/>
      <c r="J190" s="83"/>
    </row>
    <row r="191" spans="1:10" s="81" customFormat="1" x14ac:dyDescent="0.3">
      <c r="A191" s="82"/>
      <c r="B191" s="75"/>
      <c r="C191" s="73"/>
      <c r="D191" s="73"/>
      <c r="E191" s="74"/>
      <c r="F191" s="75"/>
      <c r="G191" s="75"/>
      <c r="H191" s="75"/>
      <c r="I191" s="80"/>
      <c r="J191" s="83"/>
    </row>
    <row r="192" spans="1:10" s="81" customFormat="1" x14ac:dyDescent="0.3">
      <c r="A192" s="82"/>
      <c r="B192" s="75"/>
      <c r="C192" s="73"/>
      <c r="D192" s="73"/>
      <c r="E192" s="74"/>
      <c r="F192" s="75"/>
      <c r="G192" s="75"/>
      <c r="H192" s="75"/>
      <c r="I192" s="80"/>
      <c r="J192" s="83"/>
    </row>
    <row r="193" spans="1:10" s="81" customFormat="1" x14ac:dyDescent="0.3">
      <c r="A193" s="82"/>
      <c r="B193" s="75"/>
      <c r="C193" s="73"/>
      <c r="D193" s="73"/>
      <c r="E193" s="74"/>
      <c r="F193" s="75"/>
      <c r="G193" s="75"/>
      <c r="H193" s="75"/>
      <c r="I193" s="80"/>
      <c r="J193" s="83"/>
    </row>
    <row r="194" spans="1:10" s="81" customFormat="1" x14ac:dyDescent="0.3">
      <c r="A194" s="82"/>
      <c r="B194" s="75"/>
      <c r="C194" s="73"/>
      <c r="D194" s="73"/>
      <c r="E194" s="74"/>
      <c r="F194" s="75"/>
      <c r="G194" s="75"/>
      <c r="H194" s="75"/>
      <c r="I194" s="80"/>
      <c r="J194" s="83"/>
    </row>
    <row r="195" spans="1:10" s="81" customFormat="1" x14ac:dyDescent="0.3">
      <c r="A195" s="82"/>
      <c r="B195" s="75"/>
      <c r="C195" s="73"/>
      <c r="D195" s="73"/>
      <c r="E195" s="74"/>
      <c r="F195" s="75"/>
      <c r="G195" s="75"/>
      <c r="H195" s="75"/>
      <c r="I195" s="80"/>
      <c r="J195" s="83"/>
    </row>
    <row r="196" spans="1:10" s="81" customFormat="1" x14ac:dyDescent="0.3">
      <c r="A196" s="82"/>
      <c r="B196" s="75"/>
      <c r="C196" s="73"/>
      <c r="D196" s="73"/>
      <c r="E196" s="74"/>
      <c r="F196" s="75"/>
      <c r="G196" s="75"/>
      <c r="H196" s="75"/>
      <c r="I196" s="80"/>
      <c r="J196" s="83"/>
    </row>
    <row r="197" spans="1:10" s="81" customFormat="1" x14ac:dyDescent="0.3">
      <c r="A197" s="82"/>
      <c r="B197" s="75"/>
      <c r="C197" s="73"/>
      <c r="D197" s="73"/>
      <c r="E197" s="74"/>
      <c r="F197" s="75"/>
      <c r="G197" s="75"/>
      <c r="H197" s="75"/>
      <c r="I197" s="80"/>
      <c r="J197" s="83"/>
    </row>
    <row r="198" spans="1:10" s="81" customFormat="1" x14ac:dyDescent="0.3">
      <c r="A198" s="82"/>
      <c r="B198" s="75"/>
      <c r="C198" s="73"/>
      <c r="D198" s="73"/>
      <c r="E198" s="74"/>
      <c r="F198" s="75"/>
      <c r="G198" s="75"/>
      <c r="H198" s="75"/>
      <c r="I198" s="80"/>
      <c r="J198" s="83"/>
    </row>
    <row r="199" spans="1:10" s="81" customFormat="1" x14ac:dyDescent="0.3">
      <c r="A199" s="82"/>
      <c r="B199" s="75"/>
      <c r="C199" s="73"/>
      <c r="D199" s="73"/>
      <c r="E199" s="74"/>
      <c r="F199" s="75"/>
      <c r="G199" s="75"/>
      <c r="H199" s="75"/>
      <c r="I199" s="80"/>
      <c r="J199" s="83"/>
    </row>
    <row r="200" spans="1:10" s="81" customFormat="1" x14ac:dyDescent="0.3">
      <c r="A200" s="82"/>
      <c r="B200" s="75"/>
      <c r="C200" s="73"/>
      <c r="D200" s="73"/>
      <c r="E200" s="74"/>
      <c r="F200" s="75"/>
      <c r="G200" s="75"/>
      <c r="H200" s="75"/>
      <c r="I200" s="80"/>
      <c r="J200" s="83"/>
    </row>
    <row r="201" spans="1:10" s="81" customFormat="1" x14ac:dyDescent="0.3">
      <c r="A201" s="82"/>
      <c r="B201" s="75"/>
      <c r="C201" s="73"/>
      <c r="D201" s="73"/>
      <c r="E201" s="74"/>
      <c r="F201" s="75"/>
      <c r="G201" s="75"/>
      <c r="H201" s="75"/>
      <c r="I201" s="80"/>
      <c r="J201" s="83"/>
    </row>
    <row r="202" spans="1:10" s="81" customFormat="1" x14ac:dyDescent="0.3">
      <c r="A202" s="82"/>
      <c r="B202" s="75"/>
      <c r="C202" s="73"/>
      <c r="D202" s="73"/>
      <c r="E202" s="74"/>
      <c r="F202" s="75"/>
      <c r="G202" s="75"/>
      <c r="H202" s="75"/>
      <c r="I202" s="80"/>
      <c r="J202" s="83"/>
    </row>
    <row r="203" spans="1:10" s="81" customFormat="1" x14ac:dyDescent="0.3">
      <c r="A203" s="82"/>
      <c r="B203" s="75"/>
      <c r="C203" s="73"/>
      <c r="D203" s="73"/>
      <c r="E203" s="74"/>
      <c r="F203" s="75"/>
      <c r="G203" s="75"/>
      <c r="H203" s="75"/>
      <c r="I203" s="80"/>
      <c r="J203" s="83"/>
    </row>
    <row r="204" spans="1:10" s="81" customFormat="1" x14ac:dyDescent="0.3">
      <c r="A204" s="82"/>
      <c r="B204" s="75"/>
      <c r="C204" s="73"/>
      <c r="D204" s="73"/>
      <c r="E204" s="74"/>
      <c r="F204" s="75"/>
      <c r="G204" s="75"/>
      <c r="H204" s="75"/>
      <c r="I204" s="80"/>
      <c r="J204" s="83"/>
    </row>
    <row r="205" spans="1:10" s="81" customFormat="1" x14ac:dyDescent="0.3">
      <c r="A205" s="82"/>
      <c r="B205" s="75"/>
      <c r="C205" s="73"/>
      <c r="D205" s="73"/>
      <c r="E205" s="74"/>
      <c r="F205" s="75"/>
      <c r="G205" s="75"/>
      <c r="H205" s="75"/>
      <c r="I205" s="80"/>
      <c r="J205" s="83"/>
    </row>
    <row r="206" spans="1:10" s="81" customFormat="1" x14ac:dyDescent="0.3">
      <c r="A206" s="82"/>
      <c r="B206" s="75"/>
      <c r="C206" s="73"/>
      <c r="D206" s="73"/>
      <c r="E206" s="74"/>
      <c r="F206" s="75"/>
      <c r="G206" s="75"/>
      <c r="H206" s="75"/>
      <c r="I206" s="80"/>
      <c r="J206" s="83"/>
    </row>
    <row r="207" spans="1:10" s="81" customFormat="1" x14ac:dyDescent="0.3">
      <c r="A207" s="82"/>
      <c r="B207" s="75"/>
      <c r="C207" s="73"/>
      <c r="D207" s="73"/>
      <c r="E207" s="74"/>
      <c r="F207" s="75"/>
      <c r="G207" s="75"/>
      <c r="H207" s="75"/>
      <c r="I207" s="80"/>
      <c r="J207" s="83"/>
    </row>
    <row r="208" spans="1:10" s="81" customFormat="1" x14ac:dyDescent="0.3">
      <c r="A208" s="82"/>
      <c r="B208" s="75"/>
      <c r="C208" s="73"/>
      <c r="D208" s="73"/>
      <c r="E208" s="74"/>
      <c r="F208" s="75"/>
      <c r="G208" s="75"/>
      <c r="H208" s="75"/>
      <c r="I208" s="80"/>
      <c r="J208" s="83"/>
    </row>
    <row r="209" spans="1:10" s="81" customFormat="1" x14ac:dyDescent="0.3">
      <c r="A209" s="82"/>
      <c r="B209" s="75"/>
      <c r="C209" s="73"/>
      <c r="D209" s="73"/>
      <c r="E209" s="74"/>
      <c r="F209" s="75"/>
      <c r="G209" s="75"/>
      <c r="H209" s="75"/>
      <c r="I209" s="80"/>
      <c r="J209" s="83"/>
    </row>
    <row r="210" spans="1:10" s="81" customFormat="1" x14ac:dyDescent="0.3">
      <c r="A210" s="82"/>
      <c r="B210" s="75"/>
      <c r="C210" s="73"/>
      <c r="D210" s="73"/>
      <c r="E210" s="74"/>
      <c r="F210" s="75"/>
      <c r="G210" s="75"/>
      <c r="H210" s="75"/>
      <c r="I210" s="80"/>
      <c r="J210" s="83"/>
    </row>
    <row r="211" spans="1:10" s="81" customFormat="1" x14ac:dyDescent="0.3">
      <c r="A211" s="82"/>
      <c r="B211" s="75"/>
      <c r="C211" s="73"/>
      <c r="D211" s="73"/>
      <c r="E211" s="74"/>
      <c r="F211" s="75"/>
      <c r="G211" s="75"/>
      <c r="H211" s="75"/>
      <c r="I211" s="80"/>
      <c r="J211" s="83"/>
    </row>
    <row r="212" spans="1:10" s="81" customFormat="1" x14ac:dyDescent="0.3">
      <c r="A212" s="82"/>
      <c r="B212" s="75"/>
      <c r="C212" s="73"/>
      <c r="D212" s="73"/>
      <c r="E212" s="74"/>
      <c r="F212" s="75"/>
      <c r="G212" s="75"/>
      <c r="H212" s="75"/>
      <c r="I212" s="80"/>
      <c r="J212" s="83"/>
    </row>
    <row r="213" spans="1:10" s="81" customFormat="1" x14ac:dyDescent="0.3">
      <c r="A213" s="82"/>
      <c r="B213" s="75"/>
      <c r="C213" s="73"/>
      <c r="D213" s="73"/>
      <c r="E213" s="74"/>
      <c r="F213" s="75"/>
      <c r="G213" s="75"/>
      <c r="H213" s="75"/>
      <c r="I213" s="80"/>
      <c r="J213" s="83"/>
    </row>
    <row r="214" spans="1:10" s="81" customFormat="1" x14ac:dyDescent="0.3">
      <c r="A214" s="82"/>
      <c r="B214" s="75"/>
      <c r="C214" s="73"/>
      <c r="D214" s="73"/>
      <c r="E214" s="74"/>
      <c r="F214" s="75"/>
      <c r="G214" s="75"/>
      <c r="H214" s="75"/>
      <c r="I214" s="80"/>
      <c r="J214" s="83"/>
    </row>
    <row r="215" spans="1:10" s="81" customFormat="1" x14ac:dyDescent="0.3">
      <c r="A215" s="82"/>
      <c r="B215" s="75"/>
      <c r="C215" s="73"/>
      <c r="D215" s="73"/>
      <c r="E215" s="74"/>
      <c r="F215" s="75"/>
      <c r="G215" s="75"/>
      <c r="H215" s="75"/>
      <c r="I215" s="80"/>
      <c r="J215" s="83"/>
    </row>
    <row r="216" spans="1:10" s="81" customFormat="1" x14ac:dyDescent="0.3">
      <c r="A216" s="82"/>
      <c r="B216" s="75"/>
      <c r="C216" s="73"/>
      <c r="D216" s="73"/>
      <c r="E216" s="74"/>
      <c r="F216" s="75"/>
      <c r="G216" s="75"/>
      <c r="H216" s="75"/>
      <c r="I216" s="80"/>
      <c r="J216" s="83"/>
    </row>
    <row r="217" spans="1:10" s="81" customFormat="1" x14ac:dyDescent="0.3">
      <c r="A217" s="82"/>
      <c r="B217" s="75"/>
      <c r="C217" s="73"/>
      <c r="D217" s="73"/>
      <c r="E217" s="74"/>
      <c r="F217" s="75"/>
      <c r="G217" s="75"/>
      <c r="H217" s="75"/>
      <c r="I217" s="80"/>
      <c r="J217" s="83"/>
    </row>
    <row r="218" spans="1:10" s="81" customFormat="1" x14ac:dyDescent="0.3">
      <c r="A218" s="82"/>
      <c r="B218" s="75"/>
      <c r="C218" s="73"/>
      <c r="D218" s="73"/>
      <c r="E218" s="74"/>
      <c r="F218" s="75"/>
      <c r="G218" s="75"/>
      <c r="H218" s="75"/>
      <c r="I218" s="80"/>
      <c r="J218" s="83"/>
    </row>
    <row r="219" spans="1:10" s="81" customFormat="1" x14ac:dyDescent="0.3">
      <c r="A219" s="82"/>
      <c r="B219" s="75"/>
      <c r="C219" s="73"/>
      <c r="D219" s="73"/>
      <c r="E219" s="74"/>
      <c r="F219" s="75"/>
      <c r="G219" s="75"/>
      <c r="H219" s="75"/>
      <c r="I219" s="80"/>
      <c r="J219" s="83"/>
    </row>
    <row r="220" spans="1:10" s="81" customFormat="1" x14ac:dyDescent="0.3">
      <c r="A220" s="82"/>
      <c r="B220" s="75"/>
      <c r="C220" s="73"/>
      <c r="D220" s="73"/>
      <c r="E220" s="74"/>
      <c r="F220" s="75"/>
      <c r="G220" s="75"/>
      <c r="H220" s="75"/>
      <c r="I220" s="80"/>
      <c r="J220" s="83"/>
    </row>
    <row r="221" spans="1:10" s="81" customFormat="1" x14ac:dyDescent="0.3">
      <c r="A221" s="82"/>
      <c r="B221" s="75"/>
      <c r="C221" s="73"/>
      <c r="D221" s="73"/>
      <c r="E221" s="74"/>
      <c r="F221" s="75"/>
      <c r="G221" s="75"/>
      <c r="H221" s="75"/>
      <c r="I221" s="80"/>
      <c r="J221" s="83"/>
    </row>
    <row r="222" spans="1:10" s="81" customFormat="1" x14ac:dyDescent="0.3">
      <c r="A222" s="82"/>
      <c r="B222" s="75"/>
      <c r="C222" s="73"/>
      <c r="D222" s="73"/>
      <c r="E222" s="74"/>
      <c r="F222" s="75"/>
      <c r="G222" s="75"/>
      <c r="H222" s="75"/>
      <c r="I222" s="80"/>
      <c r="J222" s="83"/>
    </row>
    <row r="223" spans="1:10" s="81" customFormat="1" x14ac:dyDescent="0.3">
      <c r="A223" s="82"/>
      <c r="B223" s="75"/>
      <c r="C223" s="73"/>
      <c r="D223" s="73"/>
      <c r="E223" s="74"/>
      <c r="F223" s="75"/>
      <c r="G223" s="75"/>
      <c r="H223" s="75"/>
      <c r="I223" s="80"/>
      <c r="J223" s="83"/>
    </row>
    <row r="224" spans="1:10" s="81" customFormat="1" x14ac:dyDescent="0.3">
      <c r="A224" s="82"/>
      <c r="B224" s="75"/>
      <c r="C224" s="73"/>
      <c r="D224" s="73"/>
      <c r="E224" s="74"/>
      <c r="F224" s="75"/>
      <c r="G224" s="75"/>
      <c r="H224" s="75"/>
      <c r="I224" s="80"/>
      <c r="J224" s="83"/>
    </row>
    <row r="225" spans="1:10" s="81" customFormat="1" x14ac:dyDescent="0.3">
      <c r="A225" s="82"/>
      <c r="B225" s="75"/>
      <c r="C225" s="73"/>
      <c r="D225" s="73"/>
      <c r="E225" s="74"/>
      <c r="F225" s="75"/>
      <c r="G225" s="75"/>
      <c r="H225" s="75"/>
      <c r="I225" s="80"/>
      <c r="J225" s="83"/>
    </row>
    <row r="226" spans="1:10" s="81" customFormat="1" x14ac:dyDescent="0.3">
      <c r="A226" s="82"/>
      <c r="B226" s="75"/>
      <c r="C226" s="73"/>
      <c r="D226" s="73"/>
      <c r="E226" s="74"/>
      <c r="F226" s="75"/>
      <c r="G226" s="75"/>
      <c r="H226" s="75"/>
      <c r="I226" s="80"/>
      <c r="J226" s="83"/>
    </row>
    <row r="227" spans="1:10" s="81" customFormat="1" x14ac:dyDescent="0.3">
      <c r="A227" s="82"/>
      <c r="B227" s="75"/>
      <c r="C227" s="73"/>
      <c r="D227" s="73"/>
      <c r="E227" s="74"/>
      <c r="F227" s="75"/>
      <c r="G227" s="75"/>
      <c r="H227" s="75"/>
      <c r="I227" s="80"/>
      <c r="J227" s="83"/>
    </row>
    <row r="228" spans="1:10" s="81" customFormat="1" x14ac:dyDescent="0.3">
      <c r="A228" s="82"/>
      <c r="B228" s="75"/>
      <c r="C228" s="73"/>
      <c r="D228" s="73"/>
      <c r="E228" s="74"/>
      <c r="F228" s="75"/>
      <c r="G228" s="75"/>
      <c r="H228" s="75"/>
      <c r="I228" s="80"/>
      <c r="J228" s="83"/>
    </row>
    <row r="229" spans="1:10" s="81" customFormat="1" x14ac:dyDescent="0.3">
      <c r="A229" s="82"/>
      <c r="B229" s="75"/>
      <c r="C229" s="73"/>
      <c r="D229" s="73"/>
      <c r="E229" s="74"/>
      <c r="F229" s="75"/>
      <c r="G229" s="75"/>
      <c r="H229" s="75"/>
      <c r="I229" s="80"/>
      <c r="J229" s="83"/>
    </row>
    <row r="230" spans="1:10" s="81" customFormat="1" x14ac:dyDescent="0.3">
      <c r="A230" s="82"/>
      <c r="B230" s="75"/>
      <c r="C230" s="73"/>
      <c r="D230" s="73"/>
      <c r="E230" s="74"/>
      <c r="F230" s="75"/>
      <c r="G230" s="75"/>
      <c r="H230" s="75"/>
      <c r="I230" s="80"/>
      <c r="J230" s="83"/>
    </row>
    <row r="231" spans="1:10" s="81" customFormat="1" x14ac:dyDescent="0.3">
      <c r="A231" s="82"/>
      <c r="B231" s="75"/>
      <c r="C231" s="73"/>
      <c r="D231" s="73"/>
      <c r="E231" s="74"/>
      <c r="F231" s="75"/>
      <c r="G231" s="75"/>
      <c r="H231" s="75"/>
      <c r="I231" s="80"/>
    </row>
    <row r="232" spans="1:10" s="81" customFormat="1" x14ac:dyDescent="0.3">
      <c r="A232" s="82"/>
      <c r="B232" s="75"/>
      <c r="C232" s="73"/>
      <c r="D232" s="73"/>
      <c r="E232" s="74"/>
      <c r="F232" s="75"/>
      <c r="G232" s="75"/>
      <c r="H232" s="75"/>
      <c r="I232" s="80"/>
      <c r="J232" s="83" t="s">
        <v>29</v>
      </c>
    </row>
    <row r="233" spans="1:10" s="81" customFormat="1" x14ac:dyDescent="0.3">
      <c r="A233" s="82"/>
      <c r="B233" s="75"/>
      <c r="C233" s="73"/>
      <c r="D233" s="73"/>
      <c r="E233" s="74"/>
      <c r="F233" s="75"/>
      <c r="G233" s="75"/>
      <c r="H233" s="75"/>
      <c r="I233" s="80"/>
    </row>
    <row r="234" spans="1:10" s="81" customFormat="1" x14ac:dyDescent="0.3">
      <c r="A234" s="82"/>
      <c r="B234" s="75"/>
      <c r="C234" s="73"/>
      <c r="D234" s="73"/>
      <c r="E234" s="74"/>
      <c r="F234" s="75"/>
      <c r="G234" s="75"/>
      <c r="H234" s="75"/>
      <c r="I234" s="80"/>
      <c r="J234" s="83" t="s">
        <v>29</v>
      </c>
    </row>
    <row r="235" spans="1:10" s="81" customFormat="1" x14ac:dyDescent="0.3">
      <c r="A235" s="82"/>
      <c r="B235" s="75"/>
      <c r="C235" s="73"/>
      <c r="D235" s="73"/>
      <c r="E235" s="74"/>
      <c r="F235" s="75"/>
      <c r="G235" s="75"/>
      <c r="H235" s="75"/>
      <c r="I235" s="80"/>
    </row>
    <row r="236" spans="1:10" s="81" customFormat="1" x14ac:dyDescent="0.3">
      <c r="A236" s="82"/>
      <c r="B236" s="75"/>
      <c r="C236" s="73"/>
      <c r="D236" s="73"/>
      <c r="E236" s="74"/>
      <c r="F236" s="75"/>
      <c r="G236" s="75"/>
      <c r="H236" s="75"/>
      <c r="I236" s="80"/>
      <c r="J236" s="83" t="s">
        <v>29</v>
      </c>
    </row>
    <row r="237" spans="1:10" s="81" customFormat="1" x14ac:dyDescent="0.3">
      <c r="A237" s="82"/>
      <c r="B237" s="75"/>
      <c r="C237" s="73"/>
      <c r="D237" s="73"/>
      <c r="E237" s="74"/>
      <c r="F237" s="75"/>
      <c r="G237" s="75"/>
      <c r="H237" s="75"/>
      <c r="I237" s="80"/>
      <c r="J237" s="83"/>
    </row>
    <row r="238" spans="1:10" s="81" customFormat="1" x14ac:dyDescent="0.3">
      <c r="A238" s="82"/>
      <c r="B238" s="75"/>
      <c r="C238" s="73"/>
      <c r="D238" s="73"/>
      <c r="E238" s="74"/>
      <c r="F238" s="75"/>
      <c r="G238" s="75"/>
      <c r="H238" s="75"/>
      <c r="I238" s="80"/>
      <c r="J238" s="83"/>
    </row>
    <row r="239" spans="1:10" s="81" customFormat="1" x14ac:dyDescent="0.3">
      <c r="A239" s="82"/>
      <c r="B239" s="75"/>
      <c r="C239" s="73"/>
      <c r="D239" s="73"/>
      <c r="E239" s="74"/>
      <c r="F239" s="75"/>
      <c r="G239" s="75"/>
      <c r="H239" s="75"/>
      <c r="I239" s="80"/>
      <c r="J239" s="83"/>
    </row>
    <row r="240" spans="1:10" s="81" customFormat="1" x14ac:dyDescent="0.3">
      <c r="A240" s="82"/>
      <c r="B240" s="75"/>
      <c r="C240" s="73"/>
      <c r="D240" s="73"/>
      <c r="E240" s="74"/>
      <c r="F240" s="75"/>
      <c r="G240" s="75"/>
      <c r="H240" s="75"/>
      <c r="I240" s="80"/>
      <c r="J240" s="83"/>
    </row>
    <row r="241" spans="1:10" s="81" customFormat="1" x14ac:dyDescent="0.3">
      <c r="A241" s="82"/>
      <c r="B241" s="75"/>
      <c r="C241" s="73"/>
      <c r="D241" s="73"/>
      <c r="E241" s="74"/>
      <c r="F241" s="75"/>
      <c r="G241" s="75"/>
      <c r="H241" s="75"/>
      <c r="I241" s="80"/>
      <c r="J241" s="83"/>
    </row>
    <row r="242" spans="1:10" s="81" customFormat="1" x14ac:dyDescent="0.3">
      <c r="A242" s="82"/>
      <c r="B242" s="75"/>
      <c r="C242" s="73"/>
      <c r="D242" s="73"/>
      <c r="E242" s="74"/>
      <c r="F242" s="75"/>
      <c r="G242" s="75"/>
      <c r="H242" s="75"/>
      <c r="I242" s="80"/>
      <c r="J242" s="83"/>
    </row>
    <row r="243" spans="1:10" s="81" customFormat="1" x14ac:dyDescent="0.3">
      <c r="A243" s="82"/>
      <c r="B243" s="75"/>
      <c r="C243" s="73"/>
      <c r="D243" s="73"/>
      <c r="E243" s="74"/>
      <c r="F243" s="75"/>
      <c r="G243" s="75"/>
      <c r="H243" s="75"/>
      <c r="I243" s="80"/>
      <c r="J243" s="83"/>
    </row>
    <row r="244" spans="1:10" s="81" customFormat="1" x14ac:dyDescent="0.3">
      <c r="A244" s="82"/>
      <c r="B244" s="75"/>
      <c r="C244" s="73"/>
      <c r="D244" s="73"/>
      <c r="E244" s="74"/>
      <c r="F244" s="75"/>
      <c r="G244" s="75"/>
      <c r="H244" s="75"/>
      <c r="I244" s="80"/>
      <c r="J244" s="83"/>
    </row>
    <row r="245" spans="1:10" s="81" customFormat="1" x14ac:dyDescent="0.3">
      <c r="A245" s="82"/>
      <c r="B245" s="75"/>
      <c r="C245" s="73"/>
      <c r="D245" s="73"/>
      <c r="E245" s="74"/>
      <c r="F245" s="75"/>
      <c r="G245" s="75"/>
      <c r="H245" s="75"/>
      <c r="I245" s="80"/>
      <c r="J245" s="83"/>
    </row>
    <row r="246" spans="1:10" s="81" customFormat="1" x14ac:dyDescent="0.3">
      <c r="A246" s="82"/>
      <c r="B246" s="75"/>
      <c r="C246" s="73"/>
      <c r="D246" s="73"/>
      <c r="E246" s="74"/>
      <c r="F246" s="75"/>
      <c r="G246" s="75"/>
      <c r="H246" s="75"/>
      <c r="I246" s="80"/>
      <c r="J246" s="83"/>
    </row>
    <row r="247" spans="1:10" s="81" customFormat="1" x14ac:dyDescent="0.3">
      <c r="A247" s="82"/>
      <c r="B247" s="75"/>
      <c r="C247" s="73"/>
      <c r="D247" s="73"/>
      <c r="E247" s="74"/>
      <c r="F247" s="75"/>
      <c r="G247" s="75"/>
      <c r="H247" s="75"/>
      <c r="I247" s="80"/>
      <c r="J247" s="83"/>
    </row>
    <row r="248" spans="1:10" s="81" customFormat="1" x14ac:dyDescent="0.3">
      <c r="A248" s="82"/>
      <c r="B248" s="75"/>
      <c r="C248" s="73"/>
      <c r="D248" s="73"/>
      <c r="E248" s="74"/>
      <c r="F248" s="75"/>
      <c r="G248" s="75"/>
      <c r="H248" s="75"/>
      <c r="I248" s="80"/>
      <c r="J248" s="83"/>
    </row>
    <row r="249" spans="1:10" s="81" customFormat="1" x14ac:dyDescent="0.3">
      <c r="A249" s="82"/>
      <c r="B249" s="75"/>
      <c r="C249" s="73"/>
      <c r="D249" s="73"/>
      <c r="E249" s="74"/>
      <c r="F249" s="75"/>
      <c r="G249" s="75"/>
      <c r="H249" s="75"/>
      <c r="I249" s="80"/>
      <c r="J249" s="83"/>
    </row>
    <row r="250" spans="1:10" s="81" customFormat="1" x14ac:dyDescent="0.3">
      <c r="A250" s="82"/>
      <c r="B250" s="75"/>
      <c r="C250" s="73"/>
      <c r="D250" s="73"/>
      <c r="E250" s="74"/>
      <c r="F250" s="75"/>
      <c r="G250" s="75"/>
      <c r="H250" s="75"/>
      <c r="I250" s="80"/>
      <c r="J250" s="83"/>
    </row>
    <row r="251" spans="1:10" s="81" customFormat="1" x14ac:dyDescent="0.3">
      <c r="A251" s="82"/>
      <c r="B251" s="75"/>
      <c r="C251" s="73"/>
      <c r="D251" s="73"/>
      <c r="E251" s="74"/>
      <c r="F251" s="75"/>
      <c r="G251" s="75"/>
      <c r="H251" s="75"/>
      <c r="I251" s="80"/>
      <c r="J251" s="83"/>
    </row>
    <row r="252" spans="1:10" s="81" customFormat="1" x14ac:dyDescent="0.3">
      <c r="A252" s="82"/>
      <c r="B252" s="75"/>
      <c r="C252" s="73"/>
      <c r="D252" s="73"/>
      <c r="E252" s="74"/>
      <c r="F252" s="75"/>
      <c r="G252" s="75"/>
      <c r="H252" s="75"/>
      <c r="I252" s="80"/>
      <c r="J252" s="83"/>
    </row>
    <row r="253" spans="1:10" s="81" customFormat="1" x14ac:dyDescent="0.3">
      <c r="A253" s="82"/>
      <c r="B253" s="75"/>
      <c r="C253" s="73"/>
      <c r="D253" s="73"/>
      <c r="E253" s="74"/>
      <c r="F253" s="75"/>
      <c r="G253" s="75"/>
      <c r="H253" s="75"/>
      <c r="I253" s="80"/>
      <c r="J253" s="83"/>
    </row>
    <row r="254" spans="1:10" s="81" customFormat="1" x14ac:dyDescent="0.3">
      <c r="A254" s="82"/>
      <c r="B254" s="75"/>
      <c r="C254" s="73"/>
      <c r="D254" s="73"/>
      <c r="E254" s="74"/>
      <c r="F254" s="75"/>
      <c r="G254" s="75"/>
      <c r="H254" s="75"/>
      <c r="I254" s="80"/>
      <c r="J254" s="83"/>
    </row>
    <row r="255" spans="1:10" s="81" customFormat="1" x14ac:dyDescent="0.3">
      <c r="A255" s="82"/>
      <c r="B255" s="75"/>
      <c r="C255" s="73"/>
      <c r="D255" s="73"/>
      <c r="E255" s="74"/>
      <c r="F255" s="75"/>
      <c r="G255" s="75"/>
      <c r="H255" s="75"/>
      <c r="I255" s="80"/>
      <c r="J255" s="83"/>
    </row>
    <row r="256" spans="1:10" s="81" customFormat="1" x14ac:dyDescent="0.3">
      <c r="A256" s="82"/>
      <c r="B256" s="75"/>
      <c r="C256" s="73"/>
      <c r="D256" s="73"/>
      <c r="E256" s="74"/>
      <c r="F256" s="75"/>
      <c r="G256" s="75"/>
      <c r="H256" s="75"/>
      <c r="I256" s="80"/>
      <c r="J256" s="83"/>
    </row>
    <row r="257" spans="1:10" s="81" customFormat="1" x14ac:dyDescent="0.3">
      <c r="A257" s="82"/>
      <c r="B257" s="75"/>
      <c r="C257" s="73"/>
      <c r="D257" s="73"/>
      <c r="E257" s="74"/>
      <c r="F257" s="75"/>
      <c r="G257" s="75"/>
      <c r="H257" s="75"/>
      <c r="I257" s="80"/>
      <c r="J257" s="83"/>
    </row>
    <row r="258" spans="1:10" s="81" customFormat="1" x14ac:dyDescent="0.3">
      <c r="A258" s="82"/>
      <c r="B258" s="75"/>
      <c r="C258" s="73"/>
      <c r="D258" s="73"/>
      <c r="E258" s="74"/>
      <c r="F258" s="75"/>
      <c r="G258" s="75"/>
      <c r="H258" s="75"/>
      <c r="I258" s="80"/>
      <c r="J258" s="83"/>
    </row>
    <row r="259" spans="1:10" s="81" customFormat="1" x14ac:dyDescent="0.3">
      <c r="A259" s="82"/>
      <c r="B259" s="75"/>
      <c r="C259" s="73"/>
      <c r="D259" s="73"/>
      <c r="E259" s="74"/>
      <c r="F259" s="75"/>
      <c r="G259" s="75"/>
      <c r="H259" s="75"/>
      <c r="I259" s="80"/>
      <c r="J259" s="83"/>
    </row>
    <row r="260" spans="1:10" s="81" customFormat="1" x14ac:dyDescent="0.3">
      <c r="A260" s="82"/>
      <c r="B260" s="75"/>
      <c r="C260" s="73"/>
      <c r="D260" s="73"/>
      <c r="E260" s="74"/>
      <c r="F260" s="75"/>
      <c r="G260" s="129"/>
      <c r="H260" s="75"/>
      <c r="I260" s="80"/>
      <c r="J260" s="83"/>
    </row>
    <row r="261" spans="1:10" s="81" customFormat="1" x14ac:dyDescent="0.3">
      <c r="A261" s="82"/>
      <c r="B261" s="75"/>
      <c r="C261" s="73"/>
      <c r="D261" s="73"/>
      <c r="E261" s="74"/>
      <c r="F261" s="75"/>
      <c r="G261" s="129"/>
      <c r="H261" s="75"/>
      <c r="I261" s="80"/>
      <c r="J261" s="83"/>
    </row>
    <row r="262" spans="1:10" s="81" customFormat="1" x14ac:dyDescent="0.3">
      <c r="A262" s="82"/>
      <c r="B262" s="75"/>
      <c r="C262" s="73"/>
      <c r="D262" s="73"/>
      <c r="E262" s="74"/>
      <c r="F262" s="75"/>
      <c r="G262" s="129"/>
      <c r="H262" s="75"/>
      <c r="I262" s="80"/>
      <c r="J262" s="83"/>
    </row>
    <row r="263" spans="1:10" s="81" customFormat="1" x14ac:dyDescent="0.3">
      <c r="A263" s="82"/>
      <c r="B263" s="75"/>
      <c r="C263" s="73"/>
      <c r="D263" s="73"/>
      <c r="E263" s="74"/>
      <c r="F263" s="75"/>
      <c r="G263" s="129"/>
      <c r="H263" s="75"/>
      <c r="I263" s="80"/>
      <c r="J263" s="83"/>
    </row>
    <row r="264" spans="1:10" s="81" customFormat="1" x14ac:dyDescent="0.3">
      <c r="A264" s="82"/>
      <c r="B264" s="75"/>
      <c r="C264" s="73"/>
      <c r="D264" s="73"/>
      <c r="E264" s="74"/>
      <c r="F264" s="75"/>
      <c r="G264" s="129"/>
      <c r="H264" s="75"/>
      <c r="I264" s="80"/>
      <c r="J264" s="83"/>
    </row>
    <row r="265" spans="1:10" s="81" customFormat="1" x14ac:dyDescent="0.3">
      <c r="A265" s="82"/>
      <c r="B265" s="75"/>
      <c r="C265" s="73"/>
      <c r="D265" s="73"/>
      <c r="E265" s="74"/>
      <c r="F265" s="75"/>
      <c r="G265" s="129"/>
      <c r="H265" s="75"/>
      <c r="I265" s="80"/>
      <c r="J265" s="83"/>
    </row>
    <row r="266" spans="1:10" s="81" customFormat="1" x14ac:dyDescent="0.3">
      <c r="A266" s="82"/>
      <c r="B266" s="75"/>
      <c r="C266" s="73"/>
      <c r="D266" s="73"/>
      <c r="E266" s="74"/>
      <c r="F266" s="75"/>
      <c r="G266" s="129"/>
      <c r="H266" s="75"/>
      <c r="I266" s="80"/>
      <c r="J266" s="83"/>
    </row>
    <row r="267" spans="1:10" s="81" customFormat="1" x14ac:dyDescent="0.3">
      <c r="A267" s="82"/>
      <c r="B267" s="75"/>
      <c r="C267" s="73"/>
      <c r="D267" s="73"/>
      <c r="E267" s="74"/>
      <c r="F267" s="75"/>
      <c r="G267" s="129"/>
      <c r="H267" s="75"/>
      <c r="I267" s="80"/>
      <c r="J267" s="83"/>
    </row>
    <row r="268" spans="1:10" s="81" customFormat="1" x14ac:dyDescent="0.3">
      <c r="A268" s="82"/>
      <c r="B268" s="75"/>
      <c r="C268" s="73"/>
      <c r="D268" s="73"/>
      <c r="E268" s="74"/>
      <c r="F268" s="75"/>
      <c r="G268" s="129"/>
      <c r="H268" s="75"/>
      <c r="I268" s="80"/>
      <c r="J268" s="83"/>
    </row>
    <row r="269" spans="1:10" s="81" customFormat="1" x14ac:dyDescent="0.3">
      <c r="A269" s="82"/>
      <c r="B269" s="75"/>
      <c r="C269" s="73"/>
      <c r="D269" s="73"/>
      <c r="E269" s="74"/>
      <c r="F269" s="75"/>
      <c r="G269" s="129"/>
      <c r="H269" s="75"/>
      <c r="I269" s="80"/>
      <c r="J269" s="83"/>
    </row>
    <row r="270" spans="1:10" s="81" customFormat="1" x14ac:dyDescent="0.3">
      <c r="A270" s="82"/>
      <c r="B270" s="75"/>
      <c r="C270" s="73"/>
      <c r="D270" s="73"/>
      <c r="E270" s="74"/>
      <c r="F270" s="75"/>
      <c r="G270" s="129"/>
      <c r="H270" s="75"/>
      <c r="I270" s="80"/>
      <c r="J270" s="83"/>
    </row>
    <row r="271" spans="1:10" s="81" customFormat="1" x14ac:dyDescent="0.3">
      <c r="A271" s="82"/>
      <c r="B271" s="75"/>
      <c r="C271" s="73"/>
      <c r="D271" s="73"/>
      <c r="E271" s="74"/>
      <c r="F271" s="75"/>
      <c r="G271" s="129"/>
      <c r="H271" s="75"/>
      <c r="I271" s="80"/>
      <c r="J271" s="83"/>
    </row>
    <row r="272" spans="1:10" s="81" customFormat="1" x14ac:dyDescent="0.3">
      <c r="A272" s="82"/>
      <c r="B272" s="75"/>
      <c r="C272" s="73"/>
      <c r="D272" s="73"/>
      <c r="E272" s="74"/>
      <c r="F272" s="75"/>
      <c r="G272" s="129"/>
      <c r="H272" s="75"/>
      <c r="I272" s="80"/>
      <c r="J272" s="83"/>
    </row>
    <row r="273" spans="1:10" s="81" customFormat="1" x14ac:dyDescent="0.3">
      <c r="A273" s="82"/>
      <c r="B273" s="75"/>
      <c r="C273" s="73"/>
      <c r="D273" s="73"/>
      <c r="E273" s="74"/>
      <c r="F273" s="75"/>
      <c r="G273" s="129"/>
      <c r="H273" s="75"/>
      <c r="I273" s="80"/>
      <c r="J273" s="83"/>
    </row>
    <row r="274" spans="1:10" s="81" customFormat="1" x14ac:dyDescent="0.3">
      <c r="A274" s="82"/>
      <c r="B274" s="75"/>
      <c r="C274" s="73"/>
      <c r="D274" s="73"/>
      <c r="E274" s="74"/>
      <c r="F274" s="75"/>
      <c r="G274" s="129"/>
      <c r="H274" s="75"/>
      <c r="I274" s="80"/>
      <c r="J274" s="83"/>
    </row>
    <row r="275" spans="1:10" s="81" customFormat="1" x14ac:dyDescent="0.3">
      <c r="A275" s="82"/>
      <c r="B275" s="75"/>
      <c r="C275" s="73"/>
      <c r="D275" s="73"/>
      <c r="E275" s="74"/>
      <c r="F275" s="75"/>
      <c r="G275" s="129"/>
      <c r="H275" s="75"/>
      <c r="I275" s="80"/>
      <c r="J275" s="83"/>
    </row>
    <row r="276" spans="1:10" s="81" customFormat="1" x14ac:dyDescent="0.3">
      <c r="A276" s="82"/>
      <c r="B276" s="75"/>
      <c r="C276" s="73"/>
      <c r="D276" s="73"/>
      <c r="E276" s="74"/>
      <c r="F276" s="75"/>
      <c r="G276" s="129"/>
      <c r="H276" s="75"/>
      <c r="I276" s="80"/>
      <c r="J276" s="83"/>
    </row>
    <row r="277" spans="1:10" s="81" customFormat="1" x14ac:dyDescent="0.3">
      <c r="A277" s="82"/>
      <c r="B277" s="75"/>
      <c r="C277" s="73"/>
      <c r="D277" s="73"/>
      <c r="E277" s="74"/>
      <c r="F277" s="75"/>
      <c r="G277" s="129"/>
      <c r="H277" s="75"/>
      <c r="I277" s="80"/>
      <c r="J277" s="83"/>
    </row>
    <row r="278" spans="1:10" s="81" customFormat="1" x14ac:dyDescent="0.3">
      <c r="A278" s="82"/>
      <c r="B278" s="75"/>
      <c r="C278" s="73"/>
      <c r="D278" s="73"/>
      <c r="E278" s="74"/>
      <c r="F278" s="75"/>
      <c r="G278" s="129"/>
      <c r="H278" s="75"/>
      <c r="I278" s="80"/>
      <c r="J278" s="83"/>
    </row>
    <row r="279" spans="1:10" s="81" customFormat="1" x14ac:dyDescent="0.3">
      <c r="A279" s="82"/>
      <c r="B279" s="75"/>
      <c r="C279" s="73"/>
      <c r="D279" s="73"/>
      <c r="E279" s="74"/>
      <c r="F279" s="75"/>
      <c r="G279" s="129"/>
      <c r="H279" s="75"/>
      <c r="I279" s="80"/>
      <c r="J279" s="83"/>
    </row>
    <row r="280" spans="1:10" s="81" customFormat="1" x14ac:dyDescent="0.3">
      <c r="A280" s="82"/>
      <c r="B280" s="75"/>
      <c r="C280" s="73"/>
      <c r="D280" s="73"/>
      <c r="E280" s="74"/>
      <c r="F280" s="75"/>
      <c r="G280" s="129"/>
      <c r="H280" s="75"/>
      <c r="I280" s="80"/>
      <c r="J280" s="83"/>
    </row>
    <row r="281" spans="1:10" s="81" customFormat="1" x14ac:dyDescent="0.3">
      <c r="A281" s="82"/>
      <c r="B281" s="75"/>
      <c r="C281" s="73"/>
      <c r="D281" s="73"/>
      <c r="E281" s="74"/>
      <c r="F281" s="75"/>
      <c r="G281" s="129"/>
      <c r="H281" s="75"/>
      <c r="I281" s="80"/>
      <c r="J281" s="83"/>
    </row>
    <row r="282" spans="1:10" s="81" customFormat="1" x14ac:dyDescent="0.3">
      <c r="A282" s="82"/>
      <c r="B282" s="75"/>
      <c r="C282" s="73"/>
      <c r="D282" s="73"/>
      <c r="E282" s="74"/>
      <c r="F282" s="75"/>
      <c r="G282" s="129"/>
      <c r="H282" s="75"/>
      <c r="I282" s="80"/>
      <c r="J282" s="83"/>
    </row>
    <row r="283" spans="1:10" s="81" customFormat="1" x14ac:dyDescent="0.3">
      <c r="A283" s="82"/>
      <c r="B283" s="75"/>
      <c r="C283" s="73"/>
      <c r="D283" s="73"/>
      <c r="E283" s="74"/>
      <c r="F283" s="75"/>
      <c r="G283" s="129"/>
      <c r="H283" s="75"/>
      <c r="I283" s="80"/>
      <c r="J283" s="83"/>
    </row>
    <row r="284" spans="1:10" s="81" customFormat="1" x14ac:dyDescent="0.3">
      <c r="A284" s="82"/>
      <c r="B284" s="75"/>
      <c r="C284" s="73"/>
      <c r="D284" s="73"/>
      <c r="E284" s="74"/>
      <c r="F284" s="75"/>
      <c r="G284" s="75"/>
      <c r="H284" s="75"/>
      <c r="I284" s="80"/>
      <c r="J284" s="83"/>
    </row>
    <row r="285" spans="1:10" s="81" customFormat="1" x14ac:dyDescent="0.3">
      <c r="A285" s="82"/>
      <c r="B285" s="75"/>
      <c r="C285" s="73"/>
      <c r="D285" s="73"/>
      <c r="E285" s="74"/>
      <c r="F285" s="75"/>
      <c r="G285" s="75"/>
      <c r="H285" s="75"/>
      <c r="I285" s="80"/>
      <c r="J285" s="83"/>
    </row>
    <row r="286" spans="1:10" s="81" customFormat="1" x14ac:dyDescent="0.3">
      <c r="A286" s="82"/>
      <c r="B286" s="75"/>
      <c r="C286" s="73"/>
      <c r="D286" s="73"/>
      <c r="E286" s="74"/>
      <c r="F286" s="75"/>
      <c r="G286" s="75"/>
      <c r="H286" s="75"/>
      <c r="I286" s="80"/>
      <c r="J286" s="83"/>
    </row>
    <row r="287" spans="1:10" s="81" customFormat="1" x14ac:dyDescent="0.3">
      <c r="A287" s="82"/>
      <c r="B287" s="75"/>
      <c r="C287" s="73"/>
      <c r="D287" s="73"/>
      <c r="E287" s="74"/>
      <c r="F287" s="75"/>
      <c r="G287" s="75"/>
      <c r="H287" s="75"/>
      <c r="I287" s="80"/>
      <c r="J287" s="83"/>
    </row>
    <row r="288" spans="1:10" s="81" customFormat="1" x14ac:dyDescent="0.3">
      <c r="A288" s="82"/>
      <c r="B288" s="75"/>
      <c r="C288" s="73"/>
      <c r="D288" s="73"/>
      <c r="E288" s="74"/>
      <c r="F288" s="75"/>
      <c r="G288" s="75"/>
      <c r="H288" s="75"/>
      <c r="I288" s="80"/>
      <c r="J288" s="83"/>
    </row>
    <row r="289" spans="1:10" s="81" customFormat="1" x14ac:dyDescent="0.3">
      <c r="A289" s="82"/>
      <c r="B289" s="75"/>
      <c r="C289" s="73"/>
      <c r="D289" s="73"/>
      <c r="E289" s="74"/>
      <c r="F289" s="75"/>
      <c r="G289" s="75"/>
      <c r="H289" s="75"/>
      <c r="I289" s="80"/>
      <c r="J289" s="83"/>
    </row>
    <row r="290" spans="1:10" s="81" customFormat="1" x14ac:dyDescent="0.3">
      <c r="A290" s="82"/>
      <c r="B290" s="75"/>
      <c r="C290" s="73"/>
      <c r="D290" s="73"/>
      <c r="E290" s="74"/>
      <c r="F290" s="75"/>
      <c r="G290" s="75"/>
      <c r="H290" s="75"/>
      <c r="I290" s="80"/>
      <c r="J290" s="83"/>
    </row>
    <row r="291" spans="1:10" s="81" customFormat="1" x14ac:dyDescent="0.3">
      <c r="A291" s="82"/>
      <c r="B291" s="75"/>
      <c r="C291" s="73"/>
      <c r="D291" s="73"/>
      <c r="E291" s="74"/>
      <c r="F291" s="75"/>
      <c r="G291" s="75"/>
      <c r="H291" s="75"/>
      <c r="I291" s="80"/>
      <c r="J291" s="83"/>
    </row>
    <row r="292" spans="1:10" s="81" customFormat="1" x14ac:dyDescent="0.3">
      <c r="A292" s="82"/>
      <c r="B292" s="75"/>
      <c r="C292" s="73"/>
      <c r="D292" s="73"/>
      <c r="E292" s="74"/>
      <c r="F292" s="75"/>
      <c r="G292" s="75"/>
      <c r="H292" s="75"/>
      <c r="I292" s="80"/>
      <c r="J292" s="83"/>
    </row>
    <row r="293" spans="1:10" s="81" customFormat="1" x14ac:dyDescent="0.3">
      <c r="A293" s="82"/>
      <c r="B293" s="75"/>
      <c r="C293" s="73"/>
      <c r="D293" s="73"/>
      <c r="E293" s="74"/>
      <c r="F293" s="75"/>
      <c r="G293" s="75"/>
      <c r="H293" s="75"/>
      <c r="I293" s="80"/>
      <c r="J293" s="83"/>
    </row>
    <row r="294" spans="1:10" s="81" customFormat="1" x14ac:dyDescent="0.3">
      <c r="A294" s="82"/>
      <c r="B294" s="75"/>
      <c r="C294" s="73"/>
      <c r="D294" s="73"/>
      <c r="E294" s="74"/>
      <c r="F294" s="75"/>
      <c r="G294" s="75"/>
      <c r="H294" s="75"/>
      <c r="I294" s="80"/>
      <c r="J294" s="83"/>
    </row>
    <row r="295" spans="1:10" s="81" customFormat="1" x14ac:dyDescent="0.3">
      <c r="A295" s="82"/>
      <c r="B295" s="75"/>
      <c r="C295" s="73"/>
      <c r="D295" s="73"/>
      <c r="E295" s="74"/>
      <c r="F295" s="75"/>
      <c r="G295" s="75"/>
      <c r="H295" s="75"/>
      <c r="I295" s="80"/>
      <c r="J295" s="83"/>
    </row>
    <row r="296" spans="1:10" s="81" customFormat="1" x14ac:dyDescent="0.3">
      <c r="A296" s="82"/>
      <c r="B296" s="75"/>
      <c r="C296" s="73"/>
      <c r="D296" s="73"/>
      <c r="E296" s="74"/>
      <c r="F296" s="75"/>
      <c r="G296" s="75"/>
      <c r="H296" s="75"/>
      <c r="I296" s="80"/>
      <c r="J296" s="83"/>
    </row>
    <row r="297" spans="1:10" s="81" customFormat="1" x14ac:dyDescent="0.3">
      <c r="A297" s="82"/>
      <c r="B297" s="75"/>
      <c r="C297" s="73"/>
      <c r="D297" s="73"/>
      <c r="E297" s="74"/>
      <c r="F297" s="75"/>
      <c r="G297" s="75"/>
      <c r="H297" s="75"/>
      <c r="I297" s="80"/>
      <c r="J297" s="83"/>
    </row>
    <row r="298" spans="1:10" s="81" customFormat="1" x14ac:dyDescent="0.3">
      <c r="A298" s="82"/>
      <c r="B298" s="75"/>
      <c r="C298" s="73"/>
      <c r="D298" s="73"/>
      <c r="E298" s="74"/>
      <c r="F298" s="75"/>
      <c r="G298" s="75"/>
      <c r="H298" s="75"/>
      <c r="I298" s="80"/>
      <c r="J298" s="83"/>
    </row>
    <row r="299" spans="1:10" s="81" customFormat="1" x14ac:dyDescent="0.3">
      <c r="A299" s="82"/>
      <c r="B299" s="75"/>
      <c r="C299" s="73"/>
      <c r="D299" s="73"/>
      <c r="E299" s="74"/>
      <c r="F299" s="75"/>
      <c r="G299" s="75"/>
      <c r="H299" s="75"/>
      <c r="I299" s="80"/>
      <c r="J299" s="83"/>
    </row>
    <row r="300" spans="1:10" s="81" customFormat="1" x14ac:dyDescent="0.3">
      <c r="A300" s="82"/>
      <c r="B300" s="75"/>
      <c r="C300" s="73"/>
      <c r="D300" s="73"/>
      <c r="E300" s="74"/>
      <c r="F300" s="75"/>
      <c r="G300" s="75"/>
      <c r="H300" s="75"/>
      <c r="I300" s="80"/>
      <c r="J300" s="83"/>
    </row>
    <row r="301" spans="1:10" s="81" customFormat="1" x14ac:dyDescent="0.3">
      <c r="A301" s="82"/>
      <c r="B301" s="75"/>
      <c r="C301" s="73"/>
      <c r="D301" s="73"/>
      <c r="E301" s="74"/>
      <c r="F301" s="75"/>
      <c r="G301" s="75"/>
      <c r="H301" s="75"/>
      <c r="I301" s="80"/>
      <c r="J301" s="83"/>
    </row>
    <row r="302" spans="1:10" s="81" customFormat="1" x14ac:dyDescent="0.3">
      <c r="A302" s="82"/>
      <c r="B302" s="75"/>
      <c r="C302" s="73"/>
      <c r="D302" s="73"/>
      <c r="E302" s="74"/>
      <c r="F302" s="75"/>
      <c r="G302" s="75"/>
      <c r="H302" s="75"/>
      <c r="I302" s="80"/>
      <c r="J302" s="83"/>
    </row>
    <row r="303" spans="1:10" s="81" customFormat="1" x14ac:dyDescent="0.3">
      <c r="A303" s="82"/>
      <c r="B303" s="75"/>
      <c r="C303" s="73"/>
      <c r="D303" s="73"/>
      <c r="E303" s="74"/>
      <c r="F303" s="75"/>
      <c r="G303" s="75"/>
      <c r="H303" s="75"/>
      <c r="I303" s="80"/>
      <c r="J303" s="83"/>
    </row>
    <row r="304" spans="1:10" s="81" customFormat="1" x14ac:dyDescent="0.3">
      <c r="A304" s="82"/>
      <c r="B304" s="75"/>
      <c r="C304" s="73"/>
      <c r="D304" s="73"/>
      <c r="E304" s="74"/>
      <c r="F304" s="75"/>
      <c r="G304" s="75"/>
      <c r="H304" s="75"/>
      <c r="I304" s="80"/>
      <c r="J304" s="83"/>
    </row>
    <row r="305" spans="1:10" s="81" customFormat="1" x14ac:dyDescent="0.3">
      <c r="A305" s="82"/>
      <c r="B305" s="75"/>
      <c r="C305" s="73"/>
      <c r="D305" s="73"/>
      <c r="E305" s="74"/>
      <c r="F305" s="75"/>
      <c r="G305" s="75"/>
      <c r="H305" s="75"/>
      <c r="I305" s="80"/>
      <c r="J305" s="83"/>
    </row>
    <row r="306" spans="1:10" s="81" customFormat="1" x14ac:dyDescent="0.3">
      <c r="A306" s="82"/>
      <c r="B306" s="75"/>
      <c r="C306" s="73"/>
      <c r="D306" s="73"/>
      <c r="E306" s="74"/>
      <c r="F306" s="75"/>
      <c r="G306" s="75"/>
      <c r="H306" s="75"/>
      <c r="I306" s="80"/>
      <c r="J306" s="83"/>
    </row>
    <row r="307" spans="1:10" s="81" customFormat="1" x14ac:dyDescent="0.3">
      <c r="A307" s="82"/>
      <c r="B307" s="75"/>
      <c r="C307" s="73"/>
      <c r="D307" s="73"/>
      <c r="E307" s="74"/>
      <c r="F307" s="75"/>
      <c r="G307" s="75"/>
      <c r="H307" s="75"/>
      <c r="I307" s="80"/>
      <c r="J307" s="83"/>
    </row>
    <row r="308" spans="1:10" s="81" customFormat="1" x14ac:dyDescent="0.3">
      <c r="A308" s="82"/>
      <c r="B308" s="75"/>
      <c r="C308" s="73"/>
      <c r="D308" s="73"/>
      <c r="E308" s="74"/>
      <c r="F308" s="75"/>
      <c r="G308" s="75"/>
      <c r="H308" s="75"/>
      <c r="I308" s="80"/>
      <c r="J308" s="83"/>
    </row>
    <row r="309" spans="1:10" s="81" customFormat="1" x14ac:dyDescent="0.3">
      <c r="A309" s="82"/>
      <c r="B309" s="75"/>
      <c r="C309" s="73"/>
      <c r="D309" s="73"/>
      <c r="E309" s="74"/>
      <c r="F309" s="75"/>
      <c r="G309" s="75"/>
      <c r="H309" s="75"/>
      <c r="I309" s="80"/>
      <c r="J309" s="83"/>
    </row>
    <row r="310" spans="1:10" s="81" customFormat="1" x14ac:dyDescent="0.3">
      <c r="A310" s="82"/>
      <c r="B310" s="75"/>
      <c r="C310" s="73"/>
      <c r="D310" s="73"/>
      <c r="E310" s="74"/>
      <c r="F310" s="75"/>
      <c r="G310" s="129"/>
      <c r="H310" s="75"/>
      <c r="I310" s="80"/>
      <c r="J310" s="83"/>
    </row>
    <row r="311" spans="1:10" s="81" customFormat="1" x14ac:dyDescent="0.3">
      <c r="A311" s="82"/>
      <c r="B311" s="75"/>
      <c r="C311" s="73"/>
      <c r="D311" s="73"/>
      <c r="E311" s="74"/>
      <c r="F311" s="75"/>
      <c r="G311" s="129"/>
      <c r="H311" s="75"/>
      <c r="I311" s="80"/>
      <c r="J311" s="83"/>
    </row>
    <row r="312" spans="1:10" s="81" customFormat="1" x14ac:dyDescent="0.3">
      <c r="A312" s="82"/>
      <c r="B312" s="75"/>
      <c r="C312" s="73"/>
      <c r="D312" s="73"/>
      <c r="E312" s="74"/>
      <c r="F312" s="75"/>
      <c r="G312" s="129"/>
      <c r="H312" s="75"/>
      <c r="I312" s="80"/>
      <c r="J312" s="83"/>
    </row>
    <row r="313" spans="1:10" s="81" customFormat="1" x14ac:dyDescent="0.3">
      <c r="A313" s="82"/>
      <c r="B313" s="75"/>
      <c r="C313" s="73"/>
      <c r="D313" s="73"/>
      <c r="E313" s="74"/>
      <c r="F313" s="75"/>
      <c r="G313" s="129"/>
      <c r="H313" s="75"/>
      <c r="I313" s="80"/>
      <c r="J313" s="83"/>
    </row>
    <row r="314" spans="1:10" s="81" customFormat="1" x14ac:dyDescent="0.3">
      <c r="A314" s="82"/>
      <c r="B314" s="75"/>
      <c r="C314" s="73"/>
      <c r="D314" s="73"/>
      <c r="E314" s="74"/>
      <c r="F314" s="75"/>
      <c r="G314" s="129"/>
      <c r="H314" s="75"/>
      <c r="I314" s="80"/>
      <c r="J314" s="83"/>
    </row>
    <row r="315" spans="1:10" s="81" customFormat="1" x14ac:dyDescent="0.3">
      <c r="A315" s="82"/>
      <c r="B315" s="75"/>
      <c r="C315" s="73"/>
      <c r="D315" s="73"/>
      <c r="E315" s="74"/>
      <c r="F315" s="75"/>
      <c r="G315" s="129"/>
      <c r="H315" s="75"/>
      <c r="I315" s="80"/>
      <c r="J315" s="83"/>
    </row>
    <row r="316" spans="1:10" s="81" customFormat="1" x14ac:dyDescent="0.3">
      <c r="A316" s="82"/>
      <c r="B316" s="75"/>
      <c r="C316" s="73"/>
      <c r="D316" s="73"/>
      <c r="E316" s="74"/>
      <c r="F316" s="75"/>
      <c r="G316" s="129"/>
      <c r="H316" s="75"/>
      <c r="I316" s="80"/>
      <c r="J316" s="83"/>
    </row>
    <row r="317" spans="1:10" s="81" customFormat="1" x14ac:dyDescent="0.3">
      <c r="A317" s="82"/>
      <c r="B317" s="75"/>
      <c r="C317" s="73"/>
      <c r="D317" s="73"/>
      <c r="E317" s="74"/>
      <c r="F317" s="75"/>
      <c r="G317" s="129"/>
      <c r="H317" s="75"/>
      <c r="I317" s="80"/>
      <c r="J317" s="83"/>
    </row>
    <row r="318" spans="1:10" s="81" customFormat="1" x14ac:dyDescent="0.3">
      <c r="A318" s="82"/>
      <c r="B318" s="75"/>
      <c r="C318" s="73"/>
      <c r="D318" s="73"/>
      <c r="E318" s="74"/>
      <c r="F318" s="75"/>
      <c r="G318" s="129"/>
      <c r="H318" s="75"/>
      <c r="I318" s="80"/>
      <c r="J318" s="83"/>
    </row>
    <row r="319" spans="1:10" s="81" customFormat="1" x14ac:dyDescent="0.3">
      <c r="A319" s="82"/>
      <c r="B319" s="75"/>
      <c r="C319" s="73"/>
      <c r="D319" s="73"/>
      <c r="E319" s="74"/>
      <c r="F319" s="75"/>
      <c r="G319" s="129"/>
      <c r="H319" s="75"/>
      <c r="I319" s="80"/>
      <c r="J319" s="83"/>
    </row>
    <row r="320" spans="1:10" s="81" customFormat="1" x14ac:dyDescent="0.3">
      <c r="A320" s="82"/>
      <c r="B320" s="75"/>
      <c r="C320" s="73"/>
      <c r="D320" s="73"/>
      <c r="E320" s="74"/>
      <c r="F320" s="75"/>
      <c r="G320" s="129"/>
      <c r="H320" s="75"/>
      <c r="I320" s="80"/>
      <c r="J320" s="83"/>
    </row>
    <row r="321" spans="1:10" s="81" customFormat="1" x14ac:dyDescent="0.3">
      <c r="A321" s="82"/>
      <c r="B321" s="75"/>
      <c r="C321" s="73"/>
      <c r="D321" s="73"/>
      <c r="E321" s="74"/>
      <c r="F321" s="75"/>
      <c r="G321" s="129"/>
      <c r="H321" s="75"/>
      <c r="I321" s="80"/>
      <c r="J321" s="83"/>
    </row>
    <row r="322" spans="1:10" s="81" customFormat="1" x14ac:dyDescent="0.3">
      <c r="A322" s="82"/>
      <c r="B322" s="75"/>
      <c r="C322" s="73"/>
      <c r="D322" s="73"/>
      <c r="E322" s="74"/>
      <c r="F322" s="75"/>
      <c r="G322" s="129"/>
      <c r="H322" s="75"/>
      <c r="I322" s="80"/>
      <c r="J322" s="83"/>
    </row>
    <row r="323" spans="1:10" s="81" customFormat="1" x14ac:dyDescent="0.3">
      <c r="A323" s="82"/>
      <c r="B323" s="75"/>
      <c r="C323" s="73"/>
      <c r="D323" s="73"/>
      <c r="E323" s="74"/>
      <c r="F323" s="75"/>
      <c r="G323" s="129"/>
      <c r="H323" s="75"/>
      <c r="I323" s="80"/>
      <c r="J323" s="83"/>
    </row>
    <row r="324" spans="1:10" s="81" customFormat="1" x14ac:dyDescent="0.3">
      <c r="A324" s="82"/>
      <c r="B324" s="75"/>
      <c r="C324" s="73"/>
      <c r="D324" s="73"/>
      <c r="E324" s="74"/>
      <c r="F324" s="75"/>
      <c r="G324" s="129"/>
      <c r="H324" s="75"/>
      <c r="I324" s="80"/>
      <c r="J324" s="83"/>
    </row>
    <row r="325" spans="1:10" s="81" customFormat="1" x14ac:dyDescent="0.3">
      <c r="A325" s="82"/>
      <c r="B325" s="75"/>
      <c r="C325" s="73"/>
      <c r="D325" s="73"/>
      <c r="E325" s="74"/>
      <c r="F325" s="75"/>
      <c r="G325" s="129"/>
      <c r="H325" s="75"/>
      <c r="I325" s="80"/>
      <c r="J325" s="83"/>
    </row>
    <row r="326" spans="1:10" s="81" customFormat="1" x14ac:dyDescent="0.3">
      <c r="A326" s="82"/>
      <c r="B326" s="75"/>
      <c r="C326" s="73"/>
      <c r="D326" s="73"/>
      <c r="E326" s="74"/>
      <c r="F326" s="75"/>
      <c r="G326" s="129"/>
      <c r="H326" s="75"/>
      <c r="I326" s="80"/>
      <c r="J326" s="83"/>
    </row>
    <row r="327" spans="1:10" s="81" customFormat="1" x14ac:dyDescent="0.3">
      <c r="A327" s="82"/>
      <c r="B327" s="75"/>
      <c r="C327" s="73"/>
      <c r="D327" s="73"/>
      <c r="E327" s="74"/>
      <c r="F327" s="75"/>
      <c r="G327" s="129"/>
      <c r="H327" s="75"/>
      <c r="I327" s="80"/>
      <c r="J327" s="83"/>
    </row>
    <row r="328" spans="1:10" s="81" customFormat="1" x14ac:dyDescent="0.3">
      <c r="A328" s="82"/>
      <c r="B328" s="75"/>
      <c r="C328" s="73"/>
      <c r="D328" s="73"/>
      <c r="E328" s="74"/>
      <c r="F328" s="75"/>
      <c r="G328" s="129"/>
      <c r="H328" s="75"/>
      <c r="I328" s="80"/>
      <c r="J328" s="83"/>
    </row>
    <row r="329" spans="1:10" s="81" customFormat="1" x14ac:dyDescent="0.3">
      <c r="A329" s="82"/>
      <c r="B329" s="75"/>
      <c r="C329" s="73"/>
      <c r="D329" s="73"/>
      <c r="E329" s="74"/>
      <c r="F329" s="75"/>
      <c r="G329" s="129"/>
      <c r="H329" s="75"/>
      <c r="I329" s="80"/>
      <c r="J329" s="83"/>
    </row>
    <row r="330" spans="1:10" s="81" customFormat="1" x14ac:dyDescent="0.3">
      <c r="A330" s="82"/>
      <c r="B330" s="75"/>
      <c r="C330" s="73"/>
      <c r="D330" s="73"/>
      <c r="E330" s="74"/>
      <c r="F330" s="75"/>
      <c r="G330" s="129"/>
      <c r="H330" s="75"/>
      <c r="I330" s="80"/>
      <c r="J330" s="83"/>
    </row>
    <row r="331" spans="1:10" s="81" customFormat="1" x14ac:dyDescent="0.3">
      <c r="A331" s="82"/>
      <c r="B331" s="75"/>
      <c r="C331" s="73"/>
      <c r="D331" s="73"/>
      <c r="E331" s="74"/>
      <c r="F331" s="75"/>
      <c r="G331" s="129"/>
      <c r="H331" s="75"/>
      <c r="I331" s="80"/>
      <c r="J331" s="83"/>
    </row>
    <row r="332" spans="1:10" s="81" customFormat="1" x14ac:dyDescent="0.3">
      <c r="A332" s="82"/>
      <c r="B332" s="75"/>
      <c r="C332" s="73"/>
      <c r="D332" s="73"/>
      <c r="E332" s="74"/>
      <c r="F332" s="75"/>
      <c r="G332" s="129"/>
      <c r="H332" s="75"/>
      <c r="I332" s="80"/>
      <c r="J332" s="83"/>
    </row>
    <row r="333" spans="1:10" s="81" customFormat="1" x14ac:dyDescent="0.3">
      <c r="A333" s="82"/>
      <c r="B333" s="75"/>
      <c r="C333" s="73"/>
      <c r="D333" s="73"/>
      <c r="E333" s="74"/>
      <c r="F333" s="75"/>
      <c r="G333" s="129"/>
      <c r="H333" s="75"/>
      <c r="I333" s="80"/>
      <c r="J333" s="83"/>
    </row>
    <row r="334" spans="1:10" s="81" customFormat="1" x14ac:dyDescent="0.3">
      <c r="A334" s="82"/>
      <c r="B334" s="75"/>
      <c r="C334" s="73"/>
      <c r="D334" s="73"/>
      <c r="E334" s="74"/>
      <c r="F334" s="75"/>
      <c r="G334" s="75"/>
      <c r="H334" s="75"/>
      <c r="I334" s="80"/>
      <c r="J334" s="83"/>
    </row>
    <row r="335" spans="1:10" s="81" customFormat="1" x14ac:dyDescent="0.3">
      <c r="A335" s="82"/>
      <c r="B335" s="75"/>
      <c r="C335" s="73"/>
      <c r="D335" s="73"/>
      <c r="E335" s="74"/>
      <c r="F335" s="75"/>
      <c r="G335" s="75"/>
      <c r="H335" s="75"/>
      <c r="I335" s="80"/>
      <c r="J335" s="83"/>
    </row>
    <row r="336" spans="1:10" s="81" customFormat="1" x14ac:dyDescent="0.3">
      <c r="A336" s="82"/>
      <c r="B336" s="75"/>
      <c r="C336" s="73"/>
      <c r="D336" s="73"/>
      <c r="E336" s="74"/>
      <c r="F336" s="75"/>
      <c r="G336" s="75"/>
      <c r="H336" s="75"/>
      <c r="I336" s="80"/>
      <c r="J336" s="83"/>
    </row>
    <row r="337" spans="1:10" s="81" customFormat="1" x14ac:dyDescent="0.3">
      <c r="A337" s="82"/>
      <c r="B337" s="75"/>
      <c r="C337" s="73"/>
      <c r="D337" s="73"/>
      <c r="E337" s="74"/>
      <c r="F337" s="75"/>
      <c r="G337" s="75"/>
      <c r="H337" s="75"/>
      <c r="I337" s="80"/>
      <c r="J337" s="83"/>
    </row>
    <row r="338" spans="1:10" s="81" customFormat="1" x14ac:dyDescent="0.3">
      <c r="A338" s="82"/>
      <c r="B338" s="75"/>
      <c r="C338" s="73"/>
      <c r="D338" s="73"/>
      <c r="E338" s="74"/>
      <c r="F338" s="75"/>
      <c r="G338" s="75"/>
      <c r="H338" s="75"/>
      <c r="I338" s="80"/>
      <c r="J338" s="83"/>
    </row>
    <row r="339" spans="1:10" s="81" customFormat="1" x14ac:dyDescent="0.3">
      <c r="A339" s="82"/>
      <c r="B339" s="75"/>
      <c r="C339" s="73"/>
      <c r="D339" s="73"/>
      <c r="E339" s="74"/>
      <c r="F339" s="75"/>
      <c r="G339" s="75"/>
      <c r="H339" s="75"/>
      <c r="I339" s="80"/>
      <c r="J339" s="83"/>
    </row>
    <row r="340" spans="1:10" s="81" customFormat="1" x14ac:dyDescent="0.3">
      <c r="A340" s="82"/>
      <c r="B340" s="75"/>
      <c r="C340" s="73"/>
      <c r="D340" s="73"/>
      <c r="E340" s="74"/>
      <c r="F340" s="75"/>
      <c r="G340" s="75"/>
      <c r="H340" s="75"/>
      <c r="I340" s="80"/>
      <c r="J340" s="83"/>
    </row>
    <row r="341" spans="1:10" s="81" customFormat="1" x14ac:dyDescent="0.3">
      <c r="A341" s="82"/>
      <c r="B341" s="75"/>
      <c r="C341" s="73"/>
      <c r="D341" s="73"/>
      <c r="E341" s="74"/>
      <c r="F341" s="75"/>
      <c r="G341" s="75"/>
      <c r="H341" s="75"/>
      <c r="I341" s="80"/>
      <c r="J341" s="83"/>
    </row>
    <row r="342" spans="1:10" s="81" customFormat="1" x14ac:dyDescent="0.3">
      <c r="A342" s="82"/>
      <c r="B342" s="75"/>
      <c r="C342" s="73"/>
      <c r="D342" s="73"/>
      <c r="E342" s="74"/>
      <c r="F342" s="75"/>
      <c r="G342" s="75"/>
      <c r="H342" s="75"/>
      <c r="I342" s="80"/>
      <c r="J342" s="83"/>
    </row>
    <row r="343" spans="1:10" s="81" customFormat="1" x14ac:dyDescent="0.3">
      <c r="A343" s="82"/>
      <c r="B343" s="75"/>
      <c r="C343" s="73"/>
      <c r="D343" s="73"/>
      <c r="E343" s="74"/>
      <c r="F343" s="75"/>
      <c r="G343" s="75"/>
      <c r="H343" s="75"/>
      <c r="I343" s="80"/>
      <c r="J343" s="83"/>
    </row>
    <row r="344" spans="1:10" s="81" customFormat="1" x14ac:dyDescent="0.3">
      <c r="A344" s="82"/>
      <c r="B344" s="75"/>
      <c r="C344" s="73"/>
      <c r="D344" s="73"/>
      <c r="E344" s="74"/>
      <c r="F344" s="75"/>
      <c r="G344" s="75"/>
      <c r="H344" s="75"/>
      <c r="I344" s="80"/>
      <c r="J344" s="83"/>
    </row>
    <row r="345" spans="1:10" s="81" customFormat="1" x14ac:dyDescent="0.3">
      <c r="A345" s="82"/>
      <c r="B345" s="75"/>
      <c r="C345" s="73"/>
      <c r="D345" s="73"/>
      <c r="E345" s="74"/>
      <c r="F345" s="75"/>
      <c r="G345" s="75"/>
      <c r="H345" s="75"/>
      <c r="I345" s="80"/>
      <c r="J345" s="83"/>
    </row>
    <row r="346" spans="1:10" s="81" customFormat="1" x14ac:dyDescent="0.3">
      <c r="A346" s="82"/>
      <c r="B346" s="75"/>
      <c r="C346" s="73"/>
      <c r="D346" s="73"/>
      <c r="E346" s="74"/>
      <c r="F346" s="75"/>
      <c r="G346" s="75"/>
      <c r="H346" s="75"/>
      <c r="I346" s="80"/>
      <c r="J346" s="83"/>
    </row>
    <row r="347" spans="1:10" s="81" customFormat="1" x14ac:dyDescent="0.3">
      <c r="A347" s="82"/>
      <c r="B347" s="75"/>
      <c r="C347" s="73"/>
      <c r="D347" s="73"/>
      <c r="E347" s="74"/>
      <c r="F347" s="75"/>
      <c r="G347" s="75"/>
      <c r="H347" s="75"/>
      <c r="I347" s="80"/>
      <c r="J347" s="83"/>
    </row>
    <row r="348" spans="1:10" s="81" customFormat="1" x14ac:dyDescent="0.3">
      <c r="A348" s="82"/>
      <c r="B348" s="75"/>
      <c r="C348" s="73"/>
      <c r="D348" s="73"/>
      <c r="E348" s="74"/>
      <c r="F348" s="75"/>
      <c r="G348" s="75"/>
      <c r="H348" s="75"/>
      <c r="I348" s="80"/>
      <c r="J348" s="83"/>
    </row>
    <row r="349" spans="1:10" s="81" customFormat="1" x14ac:dyDescent="0.3">
      <c r="A349" s="82"/>
      <c r="B349" s="75"/>
      <c r="C349" s="73"/>
      <c r="D349" s="73"/>
      <c r="E349" s="74"/>
      <c r="F349" s="75"/>
      <c r="G349" s="75"/>
      <c r="H349" s="75"/>
      <c r="I349" s="80"/>
      <c r="J349" s="83"/>
    </row>
    <row r="350" spans="1:10" s="81" customFormat="1" x14ac:dyDescent="0.3">
      <c r="A350" s="82"/>
      <c r="B350" s="75"/>
      <c r="C350" s="73"/>
      <c r="D350" s="73"/>
      <c r="E350" s="74"/>
      <c r="F350" s="75"/>
      <c r="G350" s="75"/>
      <c r="H350" s="75"/>
      <c r="I350" s="80"/>
      <c r="J350" s="83"/>
    </row>
    <row r="351" spans="1:10" s="81" customFormat="1" x14ac:dyDescent="0.3">
      <c r="A351" s="82"/>
      <c r="B351" s="75"/>
      <c r="C351" s="73"/>
      <c r="D351" s="73"/>
      <c r="E351" s="74"/>
      <c r="F351" s="75"/>
      <c r="G351" s="75"/>
      <c r="H351" s="75"/>
      <c r="I351" s="80"/>
      <c r="J351" s="83"/>
    </row>
    <row r="352" spans="1:10" s="81" customFormat="1" x14ac:dyDescent="0.3">
      <c r="A352" s="82"/>
      <c r="B352" s="75"/>
      <c r="C352" s="73"/>
      <c r="D352" s="73"/>
      <c r="E352" s="74"/>
      <c r="F352" s="75"/>
      <c r="G352" s="75"/>
      <c r="H352" s="75"/>
      <c r="I352" s="80"/>
      <c r="J352" s="83"/>
    </row>
    <row r="353" spans="1:10" s="81" customFormat="1" x14ac:dyDescent="0.3">
      <c r="A353" s="82"/>
      <c r="B353" s="75"/>
      <c r="C353" s="73"/>
      <c r="D353" s="73"/>
      <c r="E353" s="74"/>
      <c r="F353" s="75"/>
      <c r="G353" s="75"/>
      <c r="H353" s="75"/>
      <c r="I353" s="80"/>
      <c r="J353" s="83"/>
    </row>
    <row r="354" spans="1:10" s="81" customFormat="1" x14ac:dyDescent="0.3">
      <c r="A354" s="82"/>
      <c r="B354" s="75"/>
      <c r="C354" s="73"/>
      <c r="D354" s="73"/>
      <c r="E354" s="74"/>
      <c r="F354" s="75"/>
      <c r="G354" s="75"/>
      <c r="H354" s="75"/>
      <c r="I354" s="80"/>
      <c r="J354" s="83"/>
    </row>
    <row r="355" spans="1:10" s="81" customFormat="1" x14ac:dyDescent="0.3">
      <c r="A355" s="82"/>
      <c r="B355" s="75"/>
      <c r="C355" s="73"/>
      <c r="D355" s="73"/>
      <c r="E355" s="74"/>
      <c r="F355" s="75"/>
      <c r="G355" s="75"/>
      <c r="H355" s="75"/>
      <c r="I355" s="80"/>
      <c r="J355" s="83"/>
    </row>
    <row r="356" spans="1:10" s="81" customFormat="1" x14ac:dyDescent="0.3">
      <c r="A356" s="82"/>
      <c r="B356" s="75"/>
      <c r="C356" s="73"/>
      <c r="D356" s="73"/>
      <c r="E356" s="74"/>
      <c r="F356" s="75"/>
      <c r="G356" s="75"/>
      <c r="H356" s="75"/>
      <c r="I356" s="80"/>
      <c r="J356" s="83"/>
    </row>
    <row r="357" spans="1:10" s="81" customFormat="1" x14ac:dyDescent="0.3">
      <c r="A357" s="82"/>
      <c r="B357" s="75"/>
      <c r="C357" s="73"/>
      <c r="D357" s="73"/>
      <c r="E357" s="74"/>
      <c r="F357" s="75"/>
      <c r="G357" s="75"/>
      <c r="H357" s="75"/>
      <c r="I357" s="80"/>
      <c r="J357" s="83"/>
    </row>
    <row r="358" spans="1:10" s="81" customFormat="1" x14ac:dyDescent="0.3">
      <c r="A358" s="82"/>
      <c r="B358" s="75"/>
      <c r="C358" s="73"/>
      <c r="D358" s="73"/>
      <c r="E358" s="74"/>
      <c r="F358" s="75"/>
      <c r="G358" s="75"/>
      <c r="H358" s="75"/>
      <c r="I358" s="80"/>
      <c r="J358" s="83"/>
    </row>
    <row r="359" spans="1:10" s="81" customFormat="1" x14ac:dyDescent="0.3">
      <c r="A359" s="82"/>
      <c r="B359" s="75"/>
      <c r="C359" s="73"/>
      <c r="D359" s="73"/>
      <c r="E359" s="74"/>
      <c r="F359" s="75"/>
      <c r="G359" s="75"/>
      <c r="H359" s="75"/>
      <c r="I359" s="80"/>
      <c r="J359" s="83"/>
    </row>
    <row r="360" spans="1:10" s="81" customFormat="1" x14ac:dyDescent="0.3">
      <c r="A360" s="82"/>
      <c r="B360" s="75"/>
      <c r="C360" s="73"/>
      <c r="D360" s="73"/>
      <c r="E360" s="74"/>
      <c r="F360" s="75"/>
      <c r="G360" s="129"/>
      <c r="H360" s="75"/>
      <c r="I360" s="80"/>
      <c r="J360" s="83"/>
    </row>
    <row r="361" spans="1:10" s="81" customFormat="1" x14ac:dyDescent="0.3">
      <c r="A361" s="82"/>
      <c r="B361" s="75"/>
      <c r="C361" s="73"/>
      <c r="D361" s="73"/>
      <c r="E361" s="74"/>
      <c r="F361" s="75"/>
      <c r="G361" s="129"/>
      <c r="H361" s="75"/>
      <c r="I361" s="80"/>
      <c r="J361" s="83"/>
    </row>
    <row r="362" spans="1:10" s="81" customFormat="1" x14ac:dyDescent="0.3">
      <c r="A362" s="82"/>
      <c r="B362" s="75"/>
      <c r="C362" s="73"/>
      <c r="D362" s="73"/>
      <c r="E362" s="74"/>
      <c r="F362" s="75"/>
      <c r="G362" s="129"/>
      <c r="H362" s="75"/>
      <c r="I362" s="80"/>
      <c r="J362" s="83"/>
    </row>
    <row r="363" spans="1:10" s="81" customFormat="1" x14ac:dyDescent="0.3">
      <c r="A363" s="82"/>
      <c r="B363" s="75"/>
      <c r="C363" s="73"/>
      <c r="D363" s="73"/>
      <c r="E363" s="74"/>
      <c r="F363" s="75"/>
      <c r="G363" s="129"/>
      <c r="H363" s="75"/>
      <c r="I363" s="80"/>
      <c r="J363" s="83"/>
    </row>
    <row r="364" spans="1:10" s="81" customFormat="1" x14ac:dyDescent="0.3">
      <c r="A364" s="82"/>
      <c r="B364" s="75"/>
      <c r="C364" s="73"/>
      <c r="D364" s="73"/>
      <c r="E364" s="74"/>
      <c r="F364" s="75"/>
      <c r="G364" s="129"/>
      <c r="H364" s="75"/>
      <c r="I364" s="80"/>
      <c r="J364" s="83"/>
    </row>
    <row r="365" spans="1:10" s="81" customFormat="1" x14ac:dyDescent="0.3">
      <c r="A365" s="82"/>
      <c r="B365" s="75"/>
      <c r="C365" s="73"/>
      <c r="D365" s="73"/>
      <c r="E365" s="74"/>
      <c r="F365" s="75"/>
      <c r="G365" s="129"/>
      <c r="H365" s="75"/>
      <c r="I365" s="80"/>
      <c r="J365" s="83"/>
    </row>
    <row r="366" spans="1:10" s="81" customFormat="1" x14ac:dyDescent="0.3">
      <c r="A366" s="82"/>
      <c r="B366" s="75"/>
      <c r="C366" s="73"/>
      <c r="D366" s="73"/>
      <c r="E366" s="74"/>
      <c r="F366" s="75"/>
      <c r="G366" s="129"/>
      <c r="H366" s="75"/>
      <c r="I366" s="80"/>
      <c r="J366" s="83"/>
    </row>
    <row r="367" spans="1:10" s="81" customFormat="1" x14ac:dyDescent="0.3">
      <c r="A367" s="82"/>
      <c r="B367" s="75"/>
      <c r="C367" s="73"/>
      <c r="D367" s="73"/>
      <c r="E367" s="74"/>
      <c r="F367" s="75"/>
      <c r="G367" s="129"/>
      <c r="H367" s="75"/>
      <c r="I367" s="80"/>
      <c r="J367" s="83"/>
    </row>
    <row r="368" spans="1:10" s="81" customFormat="1" x14ac:dyDescent="0.3">
      <c r="A368" s="82"/>
      <c r="B368" s="75"/>
      <c r="C368" s="73"/>
      <c r="D368" s="73"/>
      <c r="E368" s="74"/>
      <c r="F368" s="75"/>
      <c r="G368" s="129"/>
      <c r="H368" s="75"/>
      <c r="I368" s="80"/>
      <c r="J368" s="83"/>
    </row>
    <row r="369" spans="1:10" s="81" customFormat="1" x14ac:dyDescent="0.3">
      <c r="A369" s="82"/>
      <c r="B369" s="75"/>
      <c r="C369" s="73"/>
      <c r="D369" s="73"/>
      <c r="E369" s="74"/>
      <c r="F369" s="75"/>
      <c r="G369" s="129"/>
      <c r="H369" s="75"/>
      <c r="I369" s="80"/>
      <c r="J369" s="83"/>
    </row>
    <row r="370" spans="1:10" s="81" customFormat="1" x14ac:dyDescent="0.3">
      <c r="A370" s="82"/>
      <c r="B370" s="75"/>
      <c r="C370" s="73"/>
      <c r="D370" s="73"/>
      <c r="E370" s="74"/>
      <c r="F370" s="75"/>
      <c r="G370" s="129"/>
      <c r="H370" s="75"/>
      <c r="I370" s="80"/>
      <c r="J370" s="83"/>
    </row>
    <row r="371" spans="1:10" s="81" customFormat="1" x14ac:dyDescent="0.3">
      <c r="A371" s="82"/>
      <c r="B371" s="75"/>
      <c r="C371" s="73"/>
      <c r="D371" s="73"/>
      <c r="E371" s="74"/>
      <c r="F371" s="75"/>
      <c r="G371" s="129"/>
      <c r="H371" s="75"/>
      <c r="I371" s="80"/>
      <c r="J371" s="83"/>
    </row>
    <row r="372" spans="1:10" s="81" customFormat="1" x14ac:dyDescent="0.3">
      <c r="A372" s="82"/>
      <c r="B372" s="75"/>
      <c r="C372" s="73"/>
      <c r="D372" s="73"/>
      <c r="E372" s="74"/>
      <c r="F372" s="75"/>
      <c r="G372" s="129"/>
      <c r="H372" s="75"/>
      <c r="I372" s="80"/>
      <c r="J372" s="83"/>
    </row>
    <row r="373" spans="1:10" s="81" customFormat="1" x14ac:dyDescent="0.3">
      <c r="A373" s="82"/>
      <c r="B373" s="75"/>
      <c r="C373" s="73"/>
      <c r="D373" s="73"/>
      <c r="E373" s="74"/>
      <c r="F373" s="75"/>
      <c r="G373" s="129"/>
      <c r="H373" s="75"/>
      <c r="I373" s="80"/>
      <c r="J373" s="83"/>
    </row>
    <row r="374" spans="1:10" s="81" customFormat="1" x14ac:dyDescent="0.3">
      <c r="A374" s="82"/>
      <c r="B374" s="75"/>
      <c r="C374" s="73"/>
      <c r="D374" s="73"/>
      <c r="E374" s="74"/>
      <c r="F374" s="75"/>
      <c r="G374" s="129"/>
      <c r="H374" s="75"/>
      <c r="I374" s="80"/>
      <c r="J374" s="83"/>
    </row>
    <row r="375" spans="1:10" s="81" customFormat="1" x14ac:dyDescent="0.3">
      <c r="A375" s="82"/>
      <c r="B375" s="75"/>
      <c r="C375" s="73"/>
      <c r="D375" s="73"/>
      <c r="E375" s="74"/>
      <c r="F375" s="75"/>
      <c r="G375" s="129"/>
      <c r="H375" s="75"/>
      <c r="I375" s="80"/>
      <c r="J375" s="83"/>
    </row>
    <row r="376" spans="1:10" s="81" customFormat="1" x14ac:dyDescent="0.3">
      <c r="A376" s="82"/>
      <c r="B376" s="75"/>
      <c r="C376" s="73"/>
      <c r="D376" s="73"/>
      <c r="E376" s="74"/>
      <c r="F376" s="75"/>
      <c r="G376" s="129"/>
      <c r="H376" s="75"/>
      <c r="I376" s="80"/>
      <c r="J376" s="83"/>
    </row>
    <row r="377" spans="1:10" s="81" customFormat="1" x14ac:dyDescent="0.3">
      <c r="A377" s="82"/>
      <c r="B377" s="75"/>
      <c r="C377" s="73"/>
      <c r="D377" s="73"/>
      <c r="E377" s="74"/>
      <c r="F377" s="75"/>
      <c r="G377" s="129"/>
      <c r="H377" s="75"/>
      <c r="I377" s="80"/>
      <c r="J377" s="83"/>
    </row>
    <row r="378" spans="1:10" s="81" customFormat="1" x14ac:dyDescent="0.3">
      <c r="A378" s="82"/>
      <c r="B378" s="75"/>
      <c r="C378" s="73"/>
      <c r="D378" s="73"/>
      <c r="E378" s="74"/>
      <c r="F378" s="75"/>
      <c r="G378" s="129"/>
      <c r="H378" s="75"/>
      <c r="I378" s="80"/>
      <c r="J378" s="83"/>
    </row>
    <row r="379" spans="1:10" s="81" customFormat="1" x14ac:dyDescent="0.3">
      <c r="A379" s="82"/>
      <c r="B379" s="75"/>
      <c r="C379" s="73"/>
      <c r="D379" s="73"/>
      <c r="E379" s="74"/>
      <c r="F379" s="75"/>
      <c r="G379" s="129"/>
      <c r="H379" s="75"/>
      <c r="I379" s="80"/>
      <c r="J379" s="83"/>
    </row>
    <row r="380" spans="1:10" s="81" customFormat="1" x14ac:dyDescent="0.3">
      <c r="A380" s="82"/>
      <c r="B380" s="75"/>
      <c r="C380" s="73"/>
      <c r="D380" s="73"/>
      <c r="E380" s="74"/>
      <c r="F380" s="75"/>
      <c r="G380" s="129"/>
      <c r="H380" s="75"/>
      <c r="I380" s="80"/>
      <c r="J380" s="83"/>
    </row>
    <row r="381" spans="1:10" s="81" customFormat="1" x14ac:dyDescent="0.3">
      <c r="A381" s="82"/>
      <c r="B381" s="75"/>
      <c r="C381" s="73"/>
      <c r="D381" s="73"/>
      <c r="E381" s="74"/>
      <c r="F381" s="75"/>
      <c r="G381" s="129"/>
      <c r="H381" s="75"/>
      <c r="I381" s="80"/>
      <c r="J381" s="83"/>
    </row>
    <row r="382" spans="1:10" s="81" customFormat="1" x14ac:dyDescent="0.3">
      <c r="A382" s="82"/>
      <c r="B382" s="75"/>
      <c r="C382" s="73"/>
      <c r="D382" s="73"/>
      <c r="E382" s="74"/>
      <c r="F382" s="75"/>
      <c r="G382" s="129"/>
      <c r="H382" s="75"/>
      <c r="I382" s="80"/>
      <c r="J382" s="83"/>
    </row>
    <row r="383" spans="1:10" s="81" customFormat="1" x14ac:dyDescent="0.3">
      <c r="A383" s="82"/>
      <c r="B383" s="75"/>
      <c r="C383" s="73"/>
      <c r="D383" s="73"/>
      <c r="E383" s="74"/>
      <c r="F383" s="75"/>
      <c r="G383" s="129"/>
      <c r="H383" s="75"/>
      <c r="I383" s="80"/>
      <c r="J383" s="83"/>
    </row>
    <row r="384" spans="1:10" s="81" customFormat="1" x14ac:dyDescent="0.3">
      <c r="A384" s="82"/>
      <c r="B384" s="75"/>
      <c r="C384" s="73"/>
      <c r="D384" s="73"/>
      <c r="E384" s="74"/>
      <c r="F384" s="75"/>
      <c r="G384" s="75"/>
      <c r="H384" s="75"/>
      <c r="I384" s="80"/>
      <c r="J384" s="83"/>
    </row>
    <row r="385" spans="1:10" s="81" customFormat="1" x14ac:dyDescent="0.3">
      <c r="A385" s="82"/>
      <c r="B385" s="75"/>
      <c r="C385" s="73"/>
      <c r="D385" s="73"/>
      <c r="E385" s="74"/>
      <c r="F385" s="75"/>
      <c r="G385" s="75"/>
      <c r="H385" s="75"/>
      <c r="I385" s="80"/>
      <c r="J385" s="83"/>
    </row>
    <row r="386" spans="1:10" s="81" customFormat="1" x14ac:dyDescent="0.3">
      <c r="A386" s="82"/>
      <c r="B386" s="75"/>
      <c r="C386" s="73"/>
      <c r="D386" s="73"/>
      <c r="E386" s="74"/>
      <c r="F386" s="75"/>
      <c r="G386" s="75"/>
      <c r="H386" s="75"/>
      <c r="I386" s="80"/>
      <c r="J386" s="83"/>
    </row>
    <row r="387" spans="1:10" s="81" customFormat="1" x14ac:dyDescent="0.3">
      <c r="A387" s="82"/>
      <c r="B387" s="75"/>
      <c r="C387" s="73"/>
      <c r="D387" s="73"/>
      <c r="E387" s="74"/>
      <c r="F387" s="75"/>
      <c r="G387" s="75"/>
      <c r="H387" s="75"/>
      <c r="I387" s="80"/>
      <c r="J387" s="83"/>
    </row>
    <row r="388" spans="1:10" s="81" customFormat="1" x14ac:dyDescent="0.3">
      <c r="A388" s="82"/>
      <c r="B388" s="75"/>
      <c r="C388" s="73"/>
      <c r="D388" s="73"/>
      <c r="E388" s="74"/>
      <c r="F388" s="75"/>
      <c r="G388" s="75"/>
      <c r="H388" s="75"/>
      <c r="I388" s="80"/>
      <c r="J388" s="83"/>
    </row>
    <row r="389" spans="1:10" s="81" customFormat="1" x14ac:dyDescent="0.3">
      <c r="A389" s="82"/>
      <c r="B389" s="75"/>
      <c r="C389" s="73"/>
      <c r="D389" s="73"/>
      <c r="E389" s="74"/>
      <c r="F389" s="75"/>
      <c r="G389" s="75"/>
      <c r="H389" s="75"/>
      <c r="I389" s="80"/>
      <c r="J389" s="83"/>
    </row>
    <row r="390" spans="1:10" s="81" customFormat="1" x14ac:dyDescent="0.3">
      <c r="A390" s="82"/>
      <c r="B390" s="75"/>
      <c r="C390" s="73"/>
      <c r="D390" s="73"/>
      <c r="E390" s="74"/>
      <c r="F390" s="75"/>
      <c r="G390" s="75"/>
      <c r="H390" s="75"/>
      <c r="I390" s="80"/>
      <c r="J390" s="83"/>
    </row>
    <row r="391" spans="1:10" s="81" customFormat="1" x14ac:dyDescent="0.3">
      <c r="A391" s="82"/>
      <c r="B391" s="75"/>
      <c r="C391" s="73"/>
      <c r="D391" s="73"/>
      <c r="E391" s="74"/>
      <c r="F391" s="75"/>
      <c r="G391" s="75"/>
      <c r="H391" s="75"/>
      <c r="I391" s="80"/>
      <c r="J391" s="83"/>
    </row>
    <row r="392" spans="1:10" s="81" customFormat="1" x14ac:dyDescent="0.3">
      <c r="A392" s="82"/>
      <c r="B392" s="75"/>
      <c r="C392" s="73"/>
      <c r="D392" s="73"/>
      <c r="E392" s="74"/>
      <c r="F392" s="75"/>
      <c r="G392" s="75"/>
      <c r="H392" s="75"/>
      <c r="I392" s="80"/>
      <c r="J392" s="83"/>
    </row>
    <row r="393" spans="1:10" s="81" customFormat="1" x14ac:dyDescent="0.3">
      <c r="A393" s="82"/>
      <c r="B393" s="75"/>
      <c r="C393" s="73"/>
      <c r="D393" s="73"/>
      <c r="E393" s="74"/>
      <c r="F393" s="75"/>
      <c r="G393" s="75"/>
      <c r="H393" s="75"/>
      <c r="I393" s="80"/>
      <c r="J393" s="83"/>
    </row>
    <row r="394" spans="1:10" s="81" customFormat="1" x14ac:dyDescent="0.3">
      <c r="A394" s="82"/>
      <c r="B394" s="75"/>
      <c r="C394" s="73"/>
      <c r="D394" s="73"/>
      <c r="E394" s="74"/>
      <c r="F394" s="75"/>
      <c r="G394" s="75"/>
      <c r="H394" s="75"/>
      <c r="I394" s="80"/>
      <c r="J394" s="83"/>
    </row>
    <row r="395" spans="1:10" s="81" customFormat="1" x14ac:dyDescent="0.3">
      <c r="A395" s="82"/>
      <c r="B395" s="75"/>
      <c r="C395" s="73"/>
      <c r="D395" s="73"/>
      <c r="E395" s="74"/>
      <c r="F395" s="75"/>
      <c r="G395" s="75"/>
      <c r="H395" s="75"/>
      <c r="I395" s="80"/>
      <c r="J395" s="83"/>
    </row>
    <row r="396" spans="1:10" s="81" customFormat="1" x14ac:dyDescent="0.3">
      <c r="A396" s="82"/>
      <c r="B396" s="75"/>
      <c r="C396" s="73"/>
      <c r="D396" s="73"/>
      <c r="E396" s="74"/>
      <c r="F396" s="75"/>
      <c r="G396" s="75"/>
      <c r="H396" s="75"/>
      <c r="I396" s="80"/>
      <c r="J396" s="83"/>
    </row>
    <row r="397" spans="1:10" s="81" customFormat="1" x14ac:dyDescent="0.3">
      <c r="A397" s="82"/>
      <c r="B397" s="75"/>
      <c r="C397" s="73"/>
      <c r="D397" s="73"/>
      <c r="E397" s="74"/>
      <c r="F397" s="75"/>
      <c r="G397" s="75"/>
      <c r="H397" s="75"/>
      <c r="I397" s="80"/>
      <c r="J397" s="83"/>
    </row>
    <row r="398" spans="1:10" s="81" customFormat="1" x14ac:dyDescent="0.3">
      <c r="A398" s="82"/>
      <c r="B398" s="75"/>
      <c r="C398" s="73"/>
      <c r="D398" s="73"/>
      <c r="E398" s="74"/>
      <c r="F398" s="75"/>
      <c r="G398" s="75"/>
      <c r="H398" s="75"/>
      <c r="I398" s="80"/>
      <c r="J398" s="83"/>
    </row>
    <row r="399" spans="1:10" s="81" customFormat="1" x14ac:dyDescent="0.3">
      <c r="A399" s="82"/>
      <c r="B399" s="75"/>
      <c r="C399" s="73"/>
      <c r="D399" s="73"/>
      <c r="E399" s="74"/>
      <c r="F399" s="75"/>
      <c r="G399" s="75"/>
      <c r="H399" s="75"/>
      <c r="I399" s="80"/>
      <c r="J399" s="83"/>
    </row>
    <row r="400" spans="1:10" s="81" customFormat="1" x14ac:dyDescent="0.3">
      <c r="A400" s="82"/>
      <c r="B400" s="75"/>
      <c r="C400" s="73"/>
      <c r="D400" s="73"/>
      <c r="E400" s="74"/>
      <c r="F400" s="75"/>
      <c r="G400" s="75"/>
      <c r="H400" s="75"/>
      <c r="I400" s="80"/>
      <c r="J400" s="83"/>
    </row>
    <row r="401" spans="1:10" s="81" customFormat="1" x14ac:dyDescent="0.3">
      <c r="A401" s="82"/>
      <c r="B401" s="75"/>
      <c r="C401" s="73"/>
      <c r="D401" s="73"/>
      <c r="E401" s="74"/>
      <c r="F401" s="75"/>
      <c r="G401" s="75"/>
      <c r="H401" s="75"/>
      <c r="I401" s="80"/>
      <c r="J401" s="83"/>
    </row>
    <row r="402" spans="1:10" s="81" customFormat="1" x14ac:dyDescent="0.3">
      <c r="A402" s="82"/>
      <c r="B402" s="75"/>
      <c r="C402" s="73"/>
      <c r="D402" s="73"/>
      <c r="E402" s="74"/>
      <c r="F402" s="75"/>
      <c r="G402" s="75"/>
      <c r="H402" s="75"/>
      <c r="I402" s="80"/>
      <c r="J402" s="83"/>
    </row>
    <row r="403" spans="1:10" s="81" customFormat="1" x14ac:dyDescent="0.3">
      <c r="A403" s="82"/>
      <c r="B403" s="75"/>
      <c r="C403" s="73"/>
      <c r="D403" s="73"/>
      <c r="E403" s="74"/>
      <c r="F403" s="75"/>
      <c r="G403" s="75"/>
      <c r="H403" s="75"/>
      <c r="I403" s="80"/>
      <c r="J403" s="83"/>
    </row>
    <row r="404" spans="1:10" s="81" customFormat="1" x14ac:dyDescent="0.3">
      <c r="A404" s="82"/>
      <c r="B404" s="75"/>
      <c r="C404" s="73"/>
      <c r="D404" s="73"/>
      <c r="E404" s="74"/>
      <c r="F404" s="75"/>
      <c r="G404" s="75"/>
      <c r="H404" s="75"/>
      <c r="I404" s="80"/>
      <c r="J404" s="83"/>
    </row>
    <row r="405" spans="1:10" s="81" customFormat="1" x14ac:dyDescent="0.3">
      <c r="A405" s="82"/>
      <c r="B405" s="75"/>
      <c r="C405" s="73"/>
      <c r="D405" s="73"/>
      <c r="E405" s="74"/>
      <c r="F405" s="75"/>
      <c r="G405" s="75"/>
      <c r="H405" s="75"/>
      <c r="I405" s="80"/>
      <c r="J405" s="83"/>
    </row>
    <row r="406" spans="1:10" s="81" customFormat="1" x14ac:dyDescent="0.3">
      <c r="A406" s="82"/>
      <c r="B406" s="75"/>
      <c r="C406" s="73"/>
      <c r="D406" s="73"/>
      <c r="E406" s="74"/>
      <c r="F406" s="75"/>
      <c r="G406" s="75"/>
      <c r="H406" s="75"/>
      <c r="I406" s="80"/>
      <c r="J406" s="83"/>
    </row>
    <row r="407" spans="1:10" s="81" customFormat="1" x14ac:dyDescent="0.3">
      <c r="A407" s="82"/>
      <c r="B407" s="75"/>
      <c r="C407" s="73"/>
      <c r="D407" s="73"/>
      <c r="E407" s="74"/>
      <c r="F407" s="75"/>
      <c r="G407" s="75"/>
      <c r="H407" s="75"/>
      <c r="I407" s="80"/>
      <c r="J407" s="83"/>
    </row>
    <row r="408" spans="1:10" s="81" customFormat="1" x14ac:dyDescent="0.3">
      <c r="A408" s="82"/>
      <c r="B408" s="75"/>
      <c r="C408" s="73"/>
      <c r="D408" s="73"/>
      <c r="E408" s="74"/>
      <c r="F408" s="75"/>
      <c r="G408" s="75"/>
      <c r="H408" s="75"/>
      <c r="I408" s="80"/>
      <c r="J408" s="83"/>
    </row>
    <row r="409" spans="1:10" s="81" customFormat="1" x14ac:dyDescent="0.3">
      <c r="A409" s="82"/>
      <c r="B409" s="75"/>
      <c r="C409" s="73"/>
      <c r="D409" s="73"/>
      <c r="E409" s="74"/>
      <c r="F409" s="75"/>
      <c r="G409" s="75"/>
      <c r="H409" s="75"/>
      <c r="I409" s="80"/>
      <c r="J409" s="83"/>
    </row>
    <row r="410" spans="1:10" s="81" customFormat="1" x14ac:dyDescent="0.3">
      <c r="A410" s="82"/>
      <c r="B410" s="75"/>
      <c r="C410" s="73"/>
      <c r="D410" s="73"/>
      <c r="E410" s="74"/>
      <c r="F410" s="75"/>
      <c r="G410" s="75"/>
      <c r="H410" s="75"/>
      <c r="I410" s="80"/>
      <c r="J410" s="83"/>
    </row>
    <row r="411" spans="1:10" s="81" customFormat="1" x14ac:dyDescent="0.3">
      <c r="A411" s="82"/>
      <c r="B411" s="75"/>
      <c r="C411" s="73"/>
      <c r="D411" s="73"/>
      <c r="E411" s="74"/>
      <c r="F411" s="75"/>
      <c r="G411" s="129"/>
      <c r="H411" s="75"/>
      <c r="I411" s="80"/>
      <c r="J411" s="83"/>
    </row>
    <row r="412" spans="1:10" s="81" customFormat="1" x14ac:dyDescent="0.3">
      <c r="A412" s="82"/>
      <c r="B412" s="75"/>
      <c r="C412" s="73"/>
      <c r="D412" s="73"/>
      <c r="E412" s="74"/>
      <c r="F412" s="75"/>
      <c r="G412" s="75"/>
      <c r="H412" s="75"/>
      <c r="I412" s="80"/>
      <c r="J412" s="83"/>
    </row>
    <row r="413" spans="1:10" s="81" customFormat="1" x14ac:dyDescent="0.3">
      <c r="A413" s="82"/>
      <c r="B413" s="75"/>
      <c r="C413" s="73"/>
      <c r="D413" s="73"/>
      <c r="E413" s="74"/>
      <c r="F413" s="75"/>
      <c r="G413" s="75"/>
      <c r="H413" s="75"/>
      <c r="I413" s="80"/>
      <c r="J413" s="83"/>
    </row>
    <row r="414" spans="1:10" s="81" customFormat="1" x14ac:dyDescent="0.3">
      <c r="A414" s="82"/>
      <c r="B414" s="75"/>
      <c r="C414" s="73"/>
      <c r="D414" s="73"/>
      <c r="E414" s="74"/>
      <c r="F414" s="75"/>
      <c r="G414" s="75"/>
      <c r="H414" s="75"/>
      <c r="I414" s="80"/>
      <c r="J414" s="83"/>
    </row>
    <row r="415" spans="1:10" s="81" customFormat="1" x14ac:dyDescent="0.3">
      <c r="A415" s="82"/>
      <c r="B415" s="75"/>
      <c r="C415" s="73"/>
      <c r="D415" s="73"/>
      <c r="E415" s="74"/>
      <c r="F415" s="75"/>
      <c r="G415" s="75"/>
      <c r="H415" s="75"/>
      <c r="I415" s="80"/>
      <c r="J415" s="83"/>
    </row>
    <row r="416" spans="1:10" s="81" customFormat="1" x14ac:dyDescent="0.3">
      <c r="A416" s="82"/>
      <c r="B416" s="75"/>
      <c r="C416" s="73"/>
      <c r="D416" s="73"/>
      <c r="E416" s="74"/>
      <c r="F416" s="75"/>
      <c r="G416" s="75"/>
      <c r="H416" s="75"/>
      <c r="I416" s="80"/>
      <c r="J416" s="83"/>
    </row>
    <row r="417" spans="1:10" s="81" customFormat="1" x14ac:dyDescent="0.3">
      <c r="A417" s="82"/>
      <c r="B417" s="75"/>
      <c r="C417" s="73"/>
      <c r="D417" s="73"/>
      <c r="E417" s="74"/>
      <c r="F417" s="75"/>
      <c r="G417" s="75"/>
      <c r="H417" s="75"/>
      <c r="I417" s="80"/>
      <c r="J417" s="83"/>
    </row>
    <row r="418" spans="1:10" s="81" customFormat="1" x14ac:dyDescent="0.3">
      <c r="A418" s="82"/>
      <c r="B418" s="75"/>
      <c r="C418" s="73"/>
      <c r="D418" s="73"/>
      <c r="E418" s="74"/>
      <c r="F418" s="75"/>
      <c r="G418" s="75"/>
      <c r="H418" s="75"/>
      <c r="I418" s="80"/>
      <c r="J418" s="83"/>
    </row>
    <row r="419" spans="1:10" s="81" customFormat="1" x14ac:dyDescent="0.3">
      <c r="A419" s="82"/>
      <c r="B419" s="75"/>
      <c r="C419" s="73"/>
      <c r="D419" s="73"/>
      <c r="E419" s="74"/>
      <c r="F419" s="75"/>
      <c r="G419" s="129"/>
      <c r="H419" s="75"/>
      <c r="I419" s="80"/>
      <c r="J419" s="83"/>
    </row>
    <row r="420" spans="1:10" s="81" customFormat="1" x14ac:dyDescent="0.3">
      <c r="A420" s="82"/>
      <c r="B420" s="75"/>
      <c r="C420" s="73"/>
      <c r="D420" s="73"/>
      <c r="E420" s="74"/>
      <c r="F420" s="75"/>
      <c r="G420" s="129"/>
      <c r="H420" s="75"/>
      <c r="I420" s="80"/>
      <c r="J420" s="83"/>
    </row>
    <row r="421" spans="1:10" s="81" customFormat="1" x14ac:dyDescent="0.3">
      <c r="A421" s="82"/>
      <c r="B421" s="75"/>
      <c r="C421" s="73"/>
      <c r="D421" s="73"/>
      <c r="E421" s="74"/>
      <c r="F421" s="75"/>
      <c r="G421" s="129"/>
      <c r="H421" s="75"/>
      <c r="I421" s="80"/>
      <c r="J421" s="83"/>
    </row>
    <row r="422" spans="1:10" s="81" customFormat="1" x14ac:dyDescent="0.3">
      <c r="A422" s="82"/>
      <c r="B422" s="75"/>
      <c r="C422" s="73"/>
      <c r="D422" s="73"/>
      <c r="E422" s="74"/>
      <c r="F422" s="75"/>
      <c r="G422" s="129"/>
      <c r="H422" s="75"/>
      <c r="I422" s="80"/>
      <c r="J422" s="83"/>
    </row>
    <row r="423" spans="1:10" s="81" customFormat="1" x14ac:dyDescent="0.3">
      <c r="A423" s="82"/>
      <c r="B423" s="75"/>
      <c r="C423" s="73"/>
      <c r="D423" s="73"/>
      <c r="E423" s="74"/>
      <c r="F423" s="75"/>
      <c r="G423" s="129"/>
      <c r="H423" s="75"/>
      <c r="I423" s="80"/>
      <c r="J423" s="83"/>
    </row>
    <row r="424" spans="1:10" s="81" customFormat="1" x14ac:dyDescent="0.3">
      <c r="A424" s="82"/>
      <c r="B424" s="75"/>
      <c r="C424" s="73"/>
      <c r="D424" s="73"/>
      <c r="E424" s="74"/>
      <c r="F424" s="75"/>
      <c r="G424" s="129"/>
      <c r="H424" s="75"/>
      <c r="I424" s="80"/>
      <c r="J424" s="83"/>
    </row>
    <row r="425" spans="1:10" s="81" customFormat="1" x14ac:dyDescent="0.3">
      <c r="A425" s="82"/>
      <c r="B425" s="75"/>
      <c r="C425" s="73"/>
      <c r="D425" s="73"/>
      <c r="E425" s="74"/>
      <c r="F425" s="75"/>
      <c r="G425" s="129"/>
      <c r="H425" s="75"/>
      <c r="I425" s="80"/>
      <c r="J425" s="83"/>
    </row>
    <row r="426" spans="1:10" s="81" customFormat="1" x14ac:dyDescent="0.3">
      <c r="A426" s="82"/>
      <c r="B426" s="75"/>
      <c r="C426" s="73"/>
      <c r="D426" s="73"/>
      <c r="E426" s="74"/>
      <c r="F426" s="75"/>
      <c r="G426" s="129"/>
      <c r="H426" s="75"/>
      <c r="I426" s="80"/>
      <c r="J426" s="83"/>
    </row>
    <row r="427" spans="1:10" s="81" customFormat="1" x14ac:dyDescent="0.3">
      <c r="A427" s="82"/>
      <c r="B427" s="75"/>
      <c r="C427" s="73"/>
      <c r="D427" s="73"/>
      <c r="E427" s="74"/>
      <c r="F427" s="75"/>
      <c r="G427" s="129"/>
      <c r="H427" s="75"/>
      <c r="I427" s="80"/>
      <c r="J427" s="83"/>
    </row>
    <row r="428" spans="1:10" s="81" customFormat="1" x14ac:dyDescent="0.3">
      <c r="A428" s="82"/>
      <c r="B428" s="75"/>
      <c r="C428" s="73"/>
      <c r="D428" s="73"/>
      <c r="E428" s="74"/>
      <c r="F428" s="75"/>
      <c r="G428" s="129"/>
      <c r="H428" s="75"/>
      <c r="I428" s="80"/>
      <c r="J428" s="83"/>
    </row>
    <row r="429" spans="1:10" s="81" customFormat="1" x14ac:dyDescent="0.3">
      <c r="A429" s="82"/>
      <c r="B429" s="75"/>
      <c r="C429" s="73"/>
      <c r="D429" s="73"/>
      <c r="E429" s="74"/>
      <c r="F429" s="75"/>
      <c r="G429" s="129"/>
      <c r="H429" s="75"/>
      <c r="I429" s="80"/>
      <c r="J429" s="83"/>
    </row>
    <row r="430" spans="1:10" s="81" customFormat="1" x14ac:dyDescent="0.3">
      <c r="A430" s="82"/>
      <c r="B430" s="75"/>
      <c r="C430" s="73"/>
      <c r="D430" s="73"/>
      <c r="E430" s="74"/>
      <c r="F430" s="75"/>
      <c r="G430" s="129"/>
      <c r="H430" s="75"/>
      <c r="I430" s="80"/>
      <c r="J430" s="83"/>
    </row>
    <row r="431" spans="1:10" s="81" customFormat="1" x14ac:dyDescent="0.3">
      <c r="A431" s="82"/>
      <c r="B431" s="75"/>
      <c r="C431" s="73"/>
      <c r="D431" s="73"/>
      <c r="E431" s="74"/>
      <c r="F431" s="75"/>
      <c r="G431" s="129"/>
      <c r="H431" s="75"/>
      <c r="I431" s="80"/>
      <c r="J431" s="83"/>
    </row>
    <row r="432" spans="1:10" s="81" customFormat="1" x14ac:dyDescent="0.3">
      <c r="A432" s="82"/>
      <c r="B432" s="75"/>
      <c r="C432" s="73"/>
      <c r="D432" s="73"/>
      <c r="E432" s="74"/>
      <c r="F432" s="75"/>
      <c r="G432" s="129"/>
      <c r="H432" s="75"/>
      <c r="I432" s="80"/>
      <c r="J432" s="83"/>
    </row>
    <row r="433" spans="1:10" s="81" customFormat="1" x14ac:dyDescent="0.3">
      <c r="A433" s="82"/>
      <c r="B433" s="75"/>
      <c r="C433" s="73"/>
      <c r="D433" s="73"/>
      <c r="E433" s="74"/>
      <c r="F433" s="75"/>
      <c r="G433" s="129"/>
      <c r="H433" s="75"/>
      <c r="I433" s="80"/>
      <c r="J433" s="83"/>
    </row>
    <row r="434" spans="1:10" s="81" customFormat="1" x14ac:dyDescent="0.3">
      <c r="A434" s="82"/>
      <c r="B434" s="75"/>
      <c r="C434" s="73"/>
      <c r="D434" s="73"/>
      <c r="E434" s="74"/>
      <c r="F434" s="75"/>
      <c r="G434" s="129"/>
      <c r="H434" s="75"/>
      <c r="I434" s="80"/>
      <c r="J434" s="83"/>
    </row>
    <row r="435" spans="1:10" s="81" customFormat="1" x14ac:dyDescent="0.3">
      <c r="A435" s="82"/>
      <c r="B435" s="75"/>
      <c r="C435" s="73"/>
      <c r="D435" s="73"/>
      <c r="E435" s="74"/>
      <c r="F435" s="75"/>
      <c r="G435" s="129"/>
      <c r="H435" s="75"/>
      <c r="I435" s="80"/>
      <c r="J435" s="83"/>
    </row>
    <row r="436" spans="1:10" s="81" customFormat="1" x14ac:dyDescent="0.3">
      <c r="A436" s="82"/>
      <c r="B436" s="75"/>
      <c r="C436" s="73"/>
      <c r="D436" s="73"/>
      <c r="E436" s="74"/>
      <c r="F436" s="75"/>
      <c r="G436" s="129"/>
      <c r="H436" s="75"/>
      <c r="I436" s="80"/>
      <c r="J436" s="83"/>
    </row>
    <row r="437" spans="1:10" s="81" customFormat="1" x14ac:dyDescent="0.3">
      <c r="A437" s="82"/>
      <c r="B437" s="75"/>
      <c r="C437" s="73"/>
      <c r="D437" s="73"/>
      <c r="E437" s="74"/>
      <c r="F437" s="75"/>
      <c r="G437" s="129"/>
      <c r="H437" s="75"/>
      <c r="I437" s="80"/>
      <c r="J437" s="83"/>
    </row>
    <row r="438" spans="1:10" s="81" customFormat="1" x14ac:dyDescent="0.3">
      <c r="A438" s="82"/>
      <c r="B438" s="75"/>
      <c r="C438" s="73"/>
      <c r="D438" s="73"/>
      <c r="E438" s="74"/>
      <c r="F438" s="75"/>
      <c r="G438" s="129"/>
      <c r="H438" s="75"/>
      <c r="I438" s="80"/>
      <c r="J438" s="83"/>
    </row>
    <row r="439" spans="1:10" s="81" customFormat="1" x14ac:dyDescent="0.3">
      <c r="A439" s="82"/>
      <c r="B439" s="75"/>
      <c r="C439" s="73"/>
      <c r="D439" s="73"/>
      <c r="E439" s="74"/>
      <c r="F439" s="75"/>
      <c r="G439" s="129"/>
      <c r="H439" s="75"/>
      <c r="I439" s="80"/>
      <c r="J439" s="83"/>
    </row>
    <row r="440" spans="1:10" s="81" customFormat="1" x14ac:dyDescent="0.3">
      <c r="A440" s="82"/>
      <c r="B440" s="75"/>
      <c r="C440" s="73"/>
      <c r="D440" s="73"/>
      <c r="E440" s="74"/>
      <c r="F440" s="75"/>
      <c r="G440" s="129"/>
      <c r="H440" s="75"/>
      <c r="I440" s="80"/>
      <c r="J440" s="83"/>
    </row>
    <row r="441" spans="1:10" s="81" customFormat="1" x14ac:dyDescent="0.3">
      <c r="A441" s="82"/>
      <c r="B441" s="75"/>
      <c r="C441" s="73"/>
      <c r="D441" s="73"/>
      <c r="E441" s="74"/>
      <c r="F441" s="75"/>
      <c r="G441" s="129"/>
      <c r="H441" s="75"/>
      <c r="I441" s="80"/>
      <c r="J441" s="83"/>
    </row>
    <row r="442" spans="1:10" s="81" customFormat="1" x14ac:dyDescent="0.3">
      <c r="A442" s="82"/>
      <c r="B442" s="75"/>
      <c r="C442" s="75"/>
      <c r="D442" s="73"/>
      <c r="E442" s="74"/>
      <c r="F442" s="75"/>
      <c r="G442" s="75"/>
      <c r="H442" s="75"/>
      <c r="I442" s="80"/>
    </row>
    <row r="443" spans="1:10" s="81" customFormat="1" x14ac:dyDescent="0.3">
      <c r="A443" s="82"/>
      <c r="B443" s="75"/>
      <c r="C443" s="75"/>
      <c r="D443" s="73"/>
      <c r="E443" s="74"/>
      <c r="F443" s="75"/>
      <c r="G443" s="75"/>
      <c r="H443" s="75"/>
      <c r="I443" s="80"/>
    </row>
    <row r="444" spans="1:10" x14ac:dyDescent="0.25">
      <c r="A444" s="300" t="s">
        <v>167</v>
      </c>
      <c r="B444" s="301"/>
      <c r="C444" s="301"/>
      <c r="D444" s="301"/>
      <c r="E444" s="301"/>
      <c r="F444" s="302"/>
      <c r="G444" s="84"/>
      <c r="H444" s="84"/>
      <c r="I444" s="85">
        <f>SUM(I11:I443)</f>
        <v>0</v>
      </c>
    </row>
    <row r="445" spans="1:10" ht="13.5" customHeight="1" x14ac:dyDescent="0.25">
      <c r="A445" s="12"/>
      <c r="B445" s="12"/>
      <c r="C445" s="12"/>
      <c r="D445" s="12"/>
      <c r="E445" s="66"/>
      <c r="F445" s="12"/>
      <c r="G445" s="12"/>
      <c r="H445" s="12"/>
      <c r="I445" s="69" t="s">
        <v>29</v>
      </c>
    </row>
    <row r="446" spans="1:10" ht="13.5" customHeight="1" x14ac:dyDescent="0.25">
      <c r="A446" s="12" t="s">
        <v>30</v>
      </c>
      <c r="B446" s="12"/>
      <c r="C446" s="12"/>
      <c r="D446" s="12"/>
      <c r="E446" s="66"/>
      <c r="F446" s="12"/>
      <c r="G446" s="12"/>
      <c r="H446" s="12"/>
      <c r="I446" s="69">
        <v>0</v>
      </c>
    </row>
    <row r="447" spans="1:10" ht="13.5" customHeight="1" x14ac:dyDescent="0.25">
      <c r="A447" s="12" t="s">
        <v>31</v>
      </c>
      <c r="B447" s="12"/>
      <c r="C447" s="12"/>
      <c r="D447" s="12"/>
      <c r="E447" s="66"/>
      <c r="F447" s="12"/>
      <c r="G447" s="12"/>
      <c r="H447" s="12"/>
      <c r="I447" s="69">
        <v>0</v>
      </c>
    </row>
    <row r="448" spans="1:10" ht="13.5" customHeight="1" x14ac:dyDescent="0.25">
      <c r="A448" s="12" t="s">
        <v>32</v>
      </c>
      <c r="B448" s="12"/>
      <c r="C448" s="12"/>
      <c r="D448" s="12"/>
      <c r="E448" s="66"/>
      <c r="F448" s="12"/>
      <c r="G448" s="12"/>
      <c r="H448" s="12"/>
      <c r="I448" s="69">
        <v>0</v>
      </c>
    </row>
    <row r="449" spans="1:12" ht="13.5" customHeight="1" x14ac:dyDescent="0.25">
      <c r="A449" s="12" t="s">
        <v>33</v>
      </c>
      <c r="B449" s="12"/>
      <c r="C449" s="12"/>
      <c r="D449" s="12"/>
      <c r="E449" s="66"/>
      <c r="F449" s="12"/>
      <c r="G449" s="12"/>
      <c r="H449" s="12"/>
      <c r="I449" s="69">
        <f>I2+I3+I4+I5-I8-I446-I448</f>
        <v>0</v>
      </c>
    </row>
    <row r="450" spans="1:12" x14ac:dyDescent="0.25">
      <c r="A450" s="86" t="s">
        <v>168</v>
      </c>
      <c r="B450" s="12"/>
      <c r="C450" s="12"/>
      <c r="D450" s="12"/>
      <c r="E450" s="66"/>
      <c r="F450" s="12"/>
      <c r="G450" s="12"/>
      <c r="H450" s="12"/>
      <c r="I450" s="87">
        <v>0</v>
      </c>
    </row>
    <row r="451" spans="1:12" x14ac:dyDescent="0.25">
      <c r="A451" s="12"/>
      <c r="B451" s="12"/>
      <c r="C451" s="12"/>
      <c r="D451" s="12"/>
      <c r="E451" s="66"/>
      <c r="F451" s="12"/>
      <c r="G451" s="12"/>
      <c r="H451" s="12"/>
      <c r="I451" s="69"/>
    </row>
    <row r="452" spans="1:12" x14ac:dyDescent="0.25">
      <c r="A452" s="303"/>
      <c r="B452" s="303"/>
      <c r="C452" s="303"/>
      <c r="D452" s="12"/>
      <c r="E452" s="303"/>
      <c r="F452" s="303"/>
      <c r="G452" s="88"/>
      <c r="H452" s="88"/>
      <c r="I452" s="69"/>
    </row>
    <row r="453" spans="1:12" x14ac:dyDescent="0.25">
      <c r="A453" s="65" t="s">
        <v>5</v>
      </c>
      <c r="B453" s="89"/>
      <c r="C453" s="121"/>
      <c r="D453" s="12"/>
      <c r="E453" s="12"/>
      <c r="F453" s="12"/>
      <c r="G453" s="12"/>
      <c r="H453" s="12"/>
      <c r="I453" s="69"/>
      <c r="J453" s="90"/>
    </row>
    <row r="454" spans="1:12" x14ac:dyDescent="0.25">
      <c r="A454" s="22"/>
      <c r="B454" s="12"/>
      <c r="C454" s="12"/>
      <c r="D454" s="37"/>
      <c r="E454" s="304"/>
      <c r="F454" s="304"/>
      <c r="G454" s="91"/>
      <c r="H454" s="91"/>
      <c r="I454" s="67"/>
    </row>
    <row r="455" spans="1:12" x14ac:dyDescent="0.25">
      <c r="A455" s="65" t="s">
        <v>6</v>
      </c>
      <c r="B455" s="89"/>
      <c r="C455" s="121"/>
      <c r="D455" s="12"/>
      <c r="E455" s="66"/>
      <c r="F455" s="12"/>
      <c r="G455" s="12"/>
      <c r="H455" s="12"/>
      <c r="I455" s="67"/>
    </row>
    <row r="456" spans="1:12" x14ac:dyDescent="0.25">
      <c r="A456" s="49" t="s">
        <v>106</v>
      </c>
      <c r="B456" s="12"/>
      <c r="C456" s="12"/>
      <c r="D456" s="12"/>
      <c r="E456" s="66"/>
      <c r="F456" s="12"/>
      <c r="G456" s="12"/>
      <c r="H456" s="12"/>
      <c r="I456" s="67"/>
    </row>
    <row r="457" spans="1:12" x14ac:dyDescent="0.25">
      <c r="A457" s="22"/>
      <c r="B457" s="12"/>
      <c r="C457" s="12"/>
      <c r="D457" s="12"/>
      <c r="E457" s="66"/>
      <c r="F457" s="12"/>
      <c r="G457" s="12"/>
      <c r="H457" s="12"/>
      <c r="I457" s="67"/>
    </row>
    <row r="458" spans="1:12" x14ac:dyDescent="0.25">
      <c r="A458" s="25"/>
    </row>
    <row r="459" spans="1:12" x14ac:dyDescent="0.25">
      <c r="A459" s="94"/>
    </row>
    <row r="461" spans="1:12" ht="14.4" x14ac:dyDescent="0.3">
      <c r="A461" s="120" t="s">
        <v>75</v>
      </c>
      <c r="B461" s="96"/>
      <c r="C461" s="96"/>
      <c r="D461" s="126"/>
      <c r="E461"/>
      <c r="F461"/>
      <c r="G461"/>
      <c r="H461"/>
      <c r="I461"/>
      <c r="J461"/>
      <c r="K461"/>
    </row>
    <row r="462" spans="1:12" ht="14.4" x14ac:dyDescent="0.3">
      <c r="A462" s="120" t="s">
        <v>89</v>
      </c>
      <c r="B462" s="120" t="s">
        <v>88</v>
      </c>
      <c r="C462" s="120" t="s">
        <v>66</v>
      </c>
      <c r="D462" s="126" t="s">
        <v>70</v>
      </c>
      <c r="E462"/>
      <c r="F462"/>
      <c r="G462"/>
      <c r="H462"/>
      <c r="I462"/>
      <c r="J462"/>
      <c r="K462"/>
      <c r="L462" s="97"/>
    </row>
    <row r="463" spans="1:12" ht="14.4" x14ac:dyDescent="0.3">
      <c r="A463" s="95" t="s">
        <v>34</v>
      </c>
      <c r="B463" s="95" t="s">
        <v>34</v>
      </c>
      <c r="C463" s="95" t="s">
        <v>34</v>
      </c>
      <c r="D463" s="130"/>
      <c r="E463"/>
      <c r="F463"/>
      <c r="G463"/>
      <c r="H463"/>
      <c r="I463"/>
      <c r="J463"/>
      <c r="K463"/>
    </row>
    <row r="464" spans="1:12" ht="14.4" x14ac:dyDescent="0.3">
      <c r="A464" s="98" t="s">
        <v>35</v>
      </c>
      <c r="B464" s="99"/>
      <c r="C464" s="99"/>
      <c r="D464" s="131"/>
      <c r="E464"/>
      <c r="F464"/>
      <c r="G464"/>
      <c r="H464"/>
      <c r="I464"/>
      <c r="J464"/>
      <c r="K464"/>
    </row>
    <row r="465" spans="1:11" ht="14.4" x14ac:dyDescent="0.3">
      <c r="A465"/>
      <c r="B465"/>
      <c r="C465"/>
      <c r="D465"/>
      <c r="E465"/>
      <c r="F465"/>
      <c r="G465"/>
      <c r="H465"/>
      <c r="I465"/>
      <c r="J465"/>
      <c r="K465"/>
    </row>
    <row r="466" spans="1:11" ht="14.4" x14ac:dyDescent="0.3">
      <c r="A466"/>
      <c r="B466"/>
      <c r="C466"/>
      <c r="D466"/>
      <c r="E466"/>
      <c r="F466"/>
      <c r="G466"/>
      <c r="H466"/>
      <c r="I466"/>
      <c r="J466"/>
      <c r="K466"/>
    </row>
    <row r="467" spans="1:11" ht="14.4" x14ac:dyDescent="0.3">
      <c r="A467"/>
      <c r="B467"/>
      <c r="C467"/>
      <c r="D467"/>
      <c r="E467"/>
      <c r="F467"/>
      <c r="G467"/>
      <c r="H467"/>
      <c r="I467"/>
      <c r="J467"/>
      <c r="K467"/>
    </row>
    <row r="468" spans="1:11" ht="14.4" x14ac:dyDescent="0.3">
      <c r="A468"/>
      <c r="B468"/>
      <c r="C468"/>
      <c r="D468"/>
      <c r="E468"/>
      <c r="F468"/>
      <c r="G468"/>
      <c r="H468"/>
      <c r="I468"/>
      <c r="J468"/>
      <c r="K468"/>
    </row>
    <row r="469" spans="1:11" ht="14.4" x14ac:dyDescent="0.3">
      <c r="A469"/>
      <c r="B469"/>
      <c r="C469"/>
      <c r="D469"/>
      <c r="E469"/>
      <c r="F469"/>
      <c r="G469"/>
      <c r="H469"/>
      <c r="I469"/>
      <c r="J469"/>
      <c r="K469"/>
    </row>
    <row r="470" spans="1:11" ht="14.4" x14ac:dyDescent="0.3">
      <c r="A470"/>
      <c r="B470"/>
      <c r="C470"/>
      <c r="D470"/>
      <c r="E470"/>
      <c r="F470"/>
      <c r="G470"/>
      <c r="H470"/>
      <c r="I470"/>
      <c r="J470"/>
      <c r="K470"/>
    </row>
    <row r="471" spans="1:11" ht="14.4" x14ac:dyDescent="0.3">
      <c r="A471"/>
      <c r="B471"/>
      <c r="C471"/>
      <c r="D471"/>
      <c r="E471"/>
      <c r="F471"/>
      <c r="G471"/>
      <c r="H471"/>
      <c r="I471"/>
      <c r="J471"/>
      <c r="K471"/>
    </row>
    <row r="472" spans="1:11" ht="14.4" x14ac:dyDescent="0.3">
      <c r="A472"/>
      <c r="B472"/>
      <c r="C472"/>
      <c r="D472"/>
      <c r="E472"/>
      <c r="F472"/>
      <c r="G472"/>
      <c r="H472"/>
      <c r="I472"/>
      <c r="J472"/>
      <c r="K472"/>
    </row>
    <row r="473" spans="1:11" ht="14.4" x14ac:dyDescent="0.3">
      <c r="A473"/>
      <c r="B473"/>
      <c r="C473"/>
      <c r="D473"/>
      <c r="E473"/>
      <c r="F473"/>
      <c r="G473"/>
      <c r="H473"/>
      <c r="I473"/>
      <c r="J473"/>
      <c r="K473"/>
    </row>
    <row r="474" spans="1:11" ht="14.4" x14ac:dyDescent="0.3">
      <c r="A474"/>
      <c r="B474"/>
      <c r="C474"/>
      <c r="D474"/>
      <c r="E474"/>
      <c r="F474"/>
      <c r="G474"/>
      <c r="H474"/>
      <c r="I474"/>
      <c r="J474"/>
      <c r="K474"/>
    </row>
    <row r="475" spans="1:11" ht="14.4" x14ac:dyDescent="0.3">
      <c r="A475"/>
      <c r="B475"/>
      <c r="C475"/>
      <c r="D475"/>
      <c r="E475"/>
      <c r="F475"/>
      <c r="G475"/>
      <c r="H475"/>
      <c r="I475"/>
      <c r="J475"/>
      <c r="K475"/>
    </row>
    <row r="476" spans="1:11" ht="14.4" x14ac:dyDescent="0.3">
      <c r="A476"/>
      <c r="B476"/>
      <c r="C476"/>
      <c r="D476"/>
      <c r="E476"/>
      <c r="F476"/>
      <c r="G476"/>
      <c r="H476"/>
      <c r="I476"/>
      <c r="J476"/>
      <c r="K476"/>
    </row>
    <row r="477" spans="1:11" ht="14.4" x14ac:dyDescent="0.3">
      <c r="A477"/>
      <c r="B477"/>
      <c r="C477"/>
      <c r="D477"/>
      <c r="E477"/>
      <c r="F477"/>
      <c r="G477"/>
      <c r="H477"/>
      <c r="I477"/>
      <c r="J477"/>
      <c r="K477"/>
    </row>
    <row r="478" spans="1:11" ht="14.4" x14ac:dyDescent="0.3">
      <c r="A478"/>
      <c r="B478"/>
      <c r="C478"/>
      <c r="D478"/>
      <c r="E478"/>
      <c r="F478"/>
      <c r="G478"/>
      <c r="H478"/>
      <c r="I478"/>
      <c r="J478"/>
      <c r="K478"/>
    </row>
    <row r="479" spans="1:11" ht="14.4" x14ac:dyDescent="0.3">
      <c r="A479"/>
      <c r="B479"/>
      <c r="C479"/>
      <c r="D479"/>
      <c r="E479"/>
      <c r="F479"/>
      <c r="G479"/>
      <c r="H479"/>
      <c r="I479"/>
      <c r="J479"/>
      <c r="K479"/>
    </row>
    <row r="480" spans="1:11" ht="14.4" x14ac:dyDescent="0.3">
      <c r="A480"/>
      <c r="B480"/>
      <c r="C480"/>
      <c r="D480"/>
      <c r="E480"/>
      <c r="F480"/>
      <c r="G480"/>
      <c r="H480"/>
      <c r="I480"/>
      <c r="J480"/>
      <c r="K480"/>
    </row>
    <row r="481" spans="1:11" ht="14.4" x14ac:dyDescent="0.3">
      <c r="A481"/>
      <c r="B481"/>
      <c r="C481"/>
      <c r="D481"/>
      <c r="E481"/>
      <c r="F481"/>
      <c r="G481"/>
      <c r="H481"/>
      <c r="I481"/>
      <c r="J481"/>
      <c r="K481"/>
    </row>
    <row r="482" spans="1:11" ht="14.4" x14ac:dyDescent="0.3">
      <c r="A482"/>
      <c r="B482"/>
      <c r="C482"/>
      <c r="D482"/>
      <c r="E482"/>
      <c r="F482"/>
      <c r="G482"/>
      <c r="H482"/>
      <c r="I482"/>
      <c r="J482"/>
      <c r="K482"/>
    </row>
    <row r="483" spans="1:11" ht="14.4" x14ac:dyDescent="0.3">
      <c r="A483"/>
      <c r="B483"/>
      <c r="C483"/>
      <c r="D483"/>
      <c r="E483"/>
      <c r="F483"/>
      <c r="G483"/>
      <c r="H483"/>
      <c r="I483"/>
      <c r="J483"/>
      <c r="K483"/>
    </row>
    <row r="484" spans="1:11" ht="14.4" x14ac:dyDescent="0.3">
      <c r="A484"/>
      <c r="B484"/>
      <c r="C484"/>
      <c r="D484"/>
      <c r="E484"/>
      <c r="F484"/>
      <c r="G484"/>
      <c r="H484"/>
      <c r="I484"/>
      <c r="J484"/>
      <c r="K484"/>
    </row>
    <row r="485" spans="1:11" ht="14.4" x14ac:dyDescent="0.3">
      <c r="A485"/>
      <c r="B485"/>
      <c r="C485"/>
      <c r="D485"/>
      <c r="E485"/>
      <c r="F485"/>
      <c r="G485"/>
      <c r="H485"/>
      <c r="I485"/>
      <c r="J485"/>
      <c r="K485"/>
    </row>
    <row r="486" spans="1:11" ht="14.4" x14ac:dyDescent="0.3">
      <c r="A486"/>
      <c r="B486"/>
      <c r="C486"/>
      <c r="D486"/>
      <c r="E486"/>
      <c r="F486"/>
      <c r="G486"/>
      <c r="H486"/>
      <c r="I486"/>
      <c r="J486"/>
      <c r="K486"/>
    </row>
    <row r="487" spans="1:11" ht="14.4" x14ac:dyDescent="0.3">
      <c r="A487"/>
      <c r="B487"/>
      <c r="C487"/>
      <c r="D487"/>
      <c r="E487"/>
      <c r="F487"/>
      <c r="G487"/>
      <c r="H487"/>
      <c r="I487"/>
      <c r="J487"/>
      <c r="K487"/>
    </row>
    <row r="488" spans="1:11" ht="14.4" x14ac:dyDescent="0.3">
      <c r="A488"/>
      <c r="B488"/>
      <c r="C488"/>
      <c r="D488"/>
      <c r="E488"/>
      <c r="F488"/>
      <c r="G488"/>
      <c r="H488"/>
      <c r="I488"/>
      <c r="J488"/>
      <c r="K488"/>
    </row>
    <row r="489" spans="1:11" ht="14.4" x14ac:dyDescent="0.3">
      <c r="A489"/>
      <c r="B489"/>
      <c r="C489"/>
      <c r="D489"/>
      <c r="E489"/>
      <c r="F489"/>
      <c r="G489"/>
      <c r="H489"/>
      <c r="I489"/>
      <c r="J489"/>
      <c r="K489"/>
    </row>
    <row r="490" spans="1:11" ht="14.4" x14ac:dyDescent="0.3">
      <c r="A490"/>
      <c r="B490"/>
      <c r="C490"/>
      <c r="D490"/>
      <c r="E490"/>
      <c r="F490"/>
      <c r="G490"/>
      <c r="H490"/>
      <c r="I490"/>
      <c r="J490"/>
      <c r="K490"/>
    </row>
    <row r="491" spans="1:11" ht="14.4" x14ac:dyDescent="0.3">
      <c r="A491"/>
      <c r="B491"/>
      <c r="C491"/>
      <c r="D491"/>
      <c r="E491"/>
      <c r="F491"/>
      <c r="G491"/>
      <c r="H491"/>
      <c r="I491"/>
      <c r="J491"/>
      <c r="K491"/>
    </row>
    <row r="492" spans="1:11" ht="14.4" x14ac:dyDescent="0.3">
      <c r="A492"/>
      <c r="B492"/>
      <c r="C492"/>
      <c r="D492"/>
      <c r="E492"/>
      <c r="F492"/>
      <c r="G492"/>
      <c r="H492"/>
      <c r="I492"/>
      <c r="J492"/>
      <c r="K492"/>
    </row>
    <row r="493" spans="1:11" ht="14.4" x14ac:dyDescent="0.3">
      <c r="A493"/>
      <c r="B493"/>
      <c r="C493"/>
      <c r="D493"/>
      <c r="E493"/>
      <c r="F493"/>
      <c r="G493"/>
      <c r="H493"/>
      <c r="I493"/>
      <c r="J493"/>
      <c r="K493"/>
    </row>
    <row r="494" spans="1:11" ht="14.4" x14ac:dyDescent="0.3">
      <c r="A494"/>
      <c r="B494"/>
      <c r="C494"/>
      <c r="D494"/>
      <c r="E494"/>
      <c r="F494"/>
      <c r="G494"/>
      <c r="H494"/>
      <c r="I494"/>
      <c r="J494"/>
      <c r="K494"/>
    </row>
    <row r="495" spans="1:11" ht="14.4" x14ac:dyDescent="0.3">
      <c r="A495"/>
      <c r="B495"/>
      <c r="C495"/>
      <c r="D495"/>
      <c r="E495"/>
      <c r="F495"/>
      <c r="G495"/>
      <c r="H495"/>
      <c r="I495"/>
      <c r="J495"/>
      <c r="K495"/>
    </row>
    <row r="496" spans="1:11" ht="14.4" x14ac:dyDescent="0.3">
      <c r="A496"/>
      <c r="B496"/>
      <c r="C496"/>
      <c r="D496"/>
      <c r="E496"/>
      <c r="F496"/>
      <c r="G496"/>
      <c r="H496"/>
      <c r="I496"/>
      <c r="J496"/>
      <c r="K496"/>
    </row>
    <row r="497" spans="1:11" ht="14.4" x14ac:dyDescent="0.3">
      <c r="A497"/>
      <c r="B497"/>
      <c r="C497"/>
      <c r="D497"/>
      <c r="E497"/>
      <c r="F497"/>
      <c r="G497"/>
      <c r="H497"/>
      <c r="I497"/>
      <c r="J497"/>
      <c r="K497"/>
    </row>
    <row r="498" spans="1:11" ht="14.4" x14ac:dyDescent="0.3">
      <c r="A498"/>
      <c r="B498"/>
      <c r="C498"/>
      <c r="D498"/>
      <c r="E498"/>
      <c r="F498"/>
      <c r="G498"/>
      <c r="H498"/>
      <c r="I498"/>
      <c r="J498"/>
      <c r="K498"/>
    </row>
    <row r="499" spans="1:11" ht="14.4" x14ac:dyDescent="0.3">
      <c r="A499"/>
      <c r="B499"/>
      <c r="C499"/>
      <c r="D499"/>
      <c r="E499"/>
      <c r="F499"/>
      <c r="G499"/>
      <c r="H499"/>
      <c r="I499"/>
      <c r="J499"/>
      <c r="K499"/>
    </row>
    <row r="500" spans="1:11" ht="14.4" x14ac:dyDescent="0.3">
      <c r="A500"/>
      <c r="B500"/>
      <c r="C500"/>
      <c r="D500"/>
      <c r="E500"/>
      <c r="F500"/>
      <c r="G500"/>
      <c r="H500"/>
      <c r="I500"/>
      <c r="J500"/>
      <c r="K500"/>
    </row>
    <row r="501" spans="1:11" ht="14.4" x14ac:dyDescent="0.3">
      <c r="A501"/>
      <c r="B501"/>
      <c r="C501"/>
      <c r="D501"/>
      <c r="E501"/>
      <c r="F501"/>
      <c r="G501"/>
      <c r="H501"/>
      <c r="I501"/>
      <c r="J501"/>
      <c r="K501"/>
    </row>
    <row r="502" spans="1:11" ht="14.4" x14ac:dyDescent="0.3">
      <c r="A502"/>
      <c r="B502"/>
      <c r="C502"/>
      <c r="D502"/>
      <c r="E502"/>
      <c r="F502"/>
      <c r="G502"/>
      <c r="H502"/>
      <c r="I502"/>
      <c r="J502"/>
      <c r="K502"/>
    </row>
    <row r="503" spans="1:11" ht="14.4" x14ac:dyDescent="0.3">
      <c r="A503"/>
      <c r="B503"/>
      <c r="C503"/>
      <c r="D503"/>
      <c r="E503"/>
      <c r="F503"/>
      <c r="G503"/>
      <c r="H503"/>
      <c r="I503"/>
      <c r="J503"/>
      <c r="K503"/>
    </row>
    <row r="504" spans="1:11" ht="14.4" x14ac:dyDescent="0.3">
      <c r="A504"/>
      <c r="B504"/>
      <c r="C504"/>
      <c r="D504"/>
      <c r="E504"/>
      <c r="F504"/>
      <c r="G504"/>
      <c r="H504"/>
      <c r="I504"/>
      <c r="J504"/>
      <c r="K504"/>
    </row>
    <row r="505" spans="1:11" ht="14.4" x14ac:dyDescent="0.3">
      <c r="A505"/>
      <c r="B505"/>
      <c r="C505"/>
      <c r="D505"/>
      <c r="E505"/>
      <c r="F505"/>
      <c r="G505"/>
      <c r="H505"/>
      <c r="I505"/>
      <c r="J505"/>
      <c r="K505"/>
    </row>
    <row r="506" spans="1:11" ht="14.4" x14ac:dyDescent="0.3">
      <c r="A506"/>
      <c r="B506"/>
      <c r="C506"/>
      <c r="D506"/>
      <c r="E506"/>
      <c r="F506"/>
      <c r="G506"/>
      <c r="H506"/>
      <c r="I506"/>
      <c r="J506"/>
      <c r="K506"/>
    </row>
    <row r="507" spans="1:11" ht="14.4" x14ac:dyDescent="0.3">
      <c r="A507"/>
      <c r="B507"/>
      <c r="C507"/>
      <c r="D507"/>
      <c r="E507"/>
      <c r="F507"/>
      <c r="G507"/>
      <c r="H507"/>
      <c r="I507"/>
      <c r="J507"/>
      <c r="K507"/>
    </row>
    <row r="508" spans="1:11" ht="14.4" x14ac:dyDescent="0.3">
      <c r="A508"/>
      <c r="B508"/>
      <c r="C508"/>
      <c r="D508"/>
      <c r="E508"/>
      <c r="F508"/>
      <c r="G508"/>
      <c r="H508"/>
      <c r="I508"/>
      <c r="J508"/>
      <c r="K508"/>
    </row>
    <row r="509" spans="1:11" ht="14.4" x14ac:dyDescent="0.3">
      <c r="A509"/>
      <c r="B509"/>
      <c r="C509"/>
      <c r="D509"/>
      <c r="E509"/>
      <c r="F509"/>
      <c r="G509"/>
      <c r="H509"/>
      <c r="I509"/>
      <c r="J509"/>
      <c r="K509"/>
    </row>
    <row r="510" spans="1:11" ht="14.4" x14ac:dyDescent="0.3">
      <c r="A510"/>
      <c r="B510"/>
      <c r="C510"/>
      <c r="D510"/>
      <c r="E510"/>
      <c r="F510"/>
      <c r="G510"/>
      <c r="H510"/>
      <c r="I510"/>
      <c r="J510"/>
      <c r="K510"/>
    </row>
    <row r="511" spans="1:11" ht="14.4" x14ac:dyDescent="0.3">
      <c r="A511"/>
      <c r="B511"/>
      <c r="C511"/>
      <c r="D511"/>
      <c r="E511"/>
      <c r="F511"/>
      <c r="G511"/>
      <c r="H511"/>
      <c r="I511"/>
      <c r="J511"/>
      <c r="K511"/>
    </row>
    <row r="512" spans="1:11" ht="14.4" x14ac:dyDescent="0.3">
      <c r="A512"/>
      <c r="B512"/>
      <c r="C512"/>
      <c r="D512"/>
      <c r="E512"/>
      <c r="F512"/>
      <c r="G512"/>
      <c r="H512"/>
      <c r="I512"/>
      <c r="J512"/>
      <c r="K512"/>
    </row>
    <row r="513" spans="1:11" ht="14.4" x14ac:dyDescent="0.3">
      <c r="A513"/>
      <c r="B513"/>
      <c r="C513"/>
      <c r="D513"/>
      <c r="E513"/>
      <c r="F513"/>
      <c r="G513"/>
      <c r="H513"/>
      <c r="I513"/>
      <c r="J513"/>
      <c r="K513"/>
    </row>
    <row r="514" spans="1:11" ht="14.4" x14ac:dyDescent="0.3">
      <c r="A514"/>
      <c r="B514"/>
      <c r="C514"/>
      <c r="D514"/>
      <c r="E514"/>
      <c r="F514"/>
      <c r="G514"/>
      <c r="H514"/>
      <c r="I514"/>
      <c r="J514"/>
      <c r="K514"/>
    </row>
    <row r="515" spans="1:11" ht="14.4" x14ac:dyDescent="0.3">
      <c r="A515"/>
      <c r="B515"/>
      <c r="C515"/>
      <c r="D515"/>
      <c r="E515"/>
      <c r="F515"/>
      <c r="G515"/>
      <c r="H515"/>
      <c r="I515"/>
      <c r="J515"/>
      <c r="K515"/>
    </row>
    <row r="516" spans="1:11" ht="14.4" x14ac:dyDescent="0.3">
      <c r="A516"/>
      <c r="B516"/>
      <c r="C516"/>
      <c r="D516"/>
      <c r="E516"/>
      <c r="F516"/>
      <c r="G516"/>
      <c r="H516"/>
      <c r="I516"/>
      <c r="J516"/>
      <c r="K516"/>
    </row>
    <row r="517" spans="1:11" ht="14.4" x14ac:dyDescent="0.3">
      <c r="A517"/>
      <c r="B517"/>
      <c r="C517"/>
      <c r="D517"/>
      <c r="E517"/>
      <c r="F517"/>
      <c r="G517"/>
      <c r="H517"/>
      <c r="I517"/>
      <c r="J517"/>
      <c r="K517"/>
    </row>
    <row r="518" spans="1:11" ht="14.4" x14ac:dyDescent="0.3">
      <c r="A518"/>
      <c r="B518"/>
      <c r="C518"/>
      <c r="D518"/>
      <c r="E518"/>
      <c r="F518"/>
      <c r="G518"/>
      <c r="H518"/>
      <c r="I518"/>
      <c r="J518"/>
      <c r="K518"/>
    </row>
    <row r="519" spans="1:11" ht="14.4" x14ac:dyDescent="0.3">
      <c r="A519"/>
      <c r="B519"/>
      <c r="C519"/>
      <c r="D519"/>
      <c r="E519"/>
      <c r="F519"/>
      <c r="G519"/>
      <c r="H519"/>
      <c r="I519"/>
      <c r="J519"/>
      <c r="K519"/>
    </row>
    <row r="520" spans="1:11" ht="14.4" x14ac:dyDescent="0.3">
      <c r="A520"/>
      <c r="B520"/>
      <c r="C520"/>
      <c r="D520"/>
      <c r="E520"/>
      <c r="F520"/>
      <c r="G520"/>
      <c r="H520"/>
      <c r="I520"/>
      <c r="J520"/>
      <c r="K520"/>
    </row>
    <row r="521" spans="1:11" ht="14.4" x14ac:dyDescent="0.3">
      <c r="A521"/>
      <c r="B521"/>
      <c r="C521"/>
      <c r="D521"/>
      <c r="E521"/>
      <c r="F521"/>
      <c r="G521"/>
      <c r="H521"/>
      <c r="I521"/>
      <c r="J521"/>
      <c r="K521"/>
    </row>
    <row r="522" spans="1:11" ht="14.4" x14ac:dyDescent="0.3">
      <c r="A522"/>
      <c r="B522"/>
      <c r="C522"/>
      <c r="D522"/>
      <c r="E522"/>
      <c r="F522"/>
      <c r="G522"/>
      <c r="H522"/>
      <c r="I522"/>
      <c r="J522"/>
      <c r="K522"/>
    </row>
    <row r="523" spans="1:11" ht="14.4" x14ac:dyDescent="0.3">
      <c r="A523"/>
      <c r="B523"/>
      <c r="C523"/>
      <c r="D523"/>
      <c r="E523"/>
      <c r="F523"/>
      <c r="G523"/>
      <c r="H523"/>
      <c r="I523"/>
      <c r="J523"/>
      <c r="K523"/>
    </row>
    <row r="524" spans="1:11" ht="14.4" x14ac:dyDescent="0.3">
      <c r="A524"/>
      <c r="B524"/>
      <c r="C524"/>
      <c r="D524"/>
      <c r="E524"/>
      <c r="F524"/>
      <c r="G524"/>
      <c r="H524"/>
      <c r="I524"/>
      <c r="J524"/>
      <c r="K524"/>
    </row>
    <row r="525" spans="1:11" ht="14.4" x14ac:dyDescent="0.3">
      <c r="A525"/>
      <c r="B525"/>
      <c r="C525"/>
      <c r="D525"/>
      <c r="E525"/>
      <c r="F525"/>
      <c r="G525"/>
      <c r="H525"/>
      <c r="I525"/>
      <c r="J525"/>
      <c r="K525"/>
    </row>
    <row r="526" spans="1:11" ht="14.4" x14ac:dyDescent="0.3">
      <c r="A526"/>
      <c r="B526"/>
      <c r="C526"/>
      <c r="D526"/>
      <c r="E526"/>
      <c r="F526"/>
      <c r="G526"/>
      <c r="H526"/>
      <c r="I526"/>
      <c r="J526"/>
      <c r="K526"/>
    </row>
    <row r="527" spans="1:11" ht="14.4" x14ac:dyDescent="0.3">
      <c r="A527"/>
      <c r="B527"/>
      <c r="C527"/>
      <c r="D527"/>
      <c r="E527"/>
      <c r="F527"/>
      <c r="G527"/>
      <c r="H527"/>
      <c r="I527"/>
      <c r="J527"/>
      <c r="K527"/>
    </row>
    <row r="528" spans="1:11" ht="14.4" x14ac:dyDescent="0.3">
      <c r="A528"/>
      <c r="B528"/>
      <c r="C528"/>
      <c r="D528"/>
      <c r="E528"/>
      <c r="F528"/>
      <c r="G528"/>
      <c r="H528"/>
      <c r="I528"/>
      <c r="J528"/>
      <c r="K528"/>
    </row>
    <row r="529" spans="1:11" ht="14.4" x14ac:dyDescent="0.3">
      <c r="A529"/>
      <c r="B529"/>
      <c r="C529"/>
      <c r="D529"/>
      <c r="E529"/>
      <c r="F529"/>
      <c r="G529"/>
      <c r="H529"/>
      <c r="I529"/>
      <c r="J529"/>
      <c r="K529"/>
    </row>
    <row r="530" spans="1:11" ht="14.4" x14ac:dyDescent="0.3">
      <c r="A530"/>
      <c r="B530"/>
      <c r="C530"/>
      <c r="D530"/>
      <c r="E530"/>
      <c r="F530"/>
      <c r="G530"/>
      <c r="H530"/>
      <c r="I530"/>
      <c r="J530"/>
      <c r="K530"/>
    </row>
    <row r="531" spans="1:11" ht="14.4" x14ac:dyDescent="0.3">
      <c r="A531"/>
      <c r="B531"/>
      <c r="C531"/>
      <c r="D531"/>
      <c r="E531"/>
      <c r="F531"/>
      <c r="G531"/>
      <c r="H531"/>
      <c r="I531"/>
      <c r="J531"/>
      <c r="K531"/>
    </row>
    <row r="532" spans="1:11" ht="14.4" x14ac:dyDescent="0.3">
      <c r="A532"/>
      <c r="B532"/>
      <c r="C532"/>
      <c r="D532"/>
      <c r="E532"/>
      <c r="F532"/>
      <c r="G532"/>
      <c r="H532"/>
      <c r="I532"/>
      <c r="J532"/>
      <c r="K532"/>
    </row>
    <row r="533" spans="1:11" ht="14.4" x14ac:dyDescent="0.3">
      <c r="A533"/>
      <c r="B533"/>
      <c r="C533"/>
      <c r="D533"/>
      <c r="E533"/>
      <c r="F533"/>
      <c r="G533"/>
      <c r="H533"/>
      <c r="I533"/>
      <c r="J533"/>
      <c r="K533"/>
    </row>
    <row r="534" spans="1:11" ht="14.4" x14ac:dyDescent="0.3">
      <c r="A534"/>
      <c r="B534"/>
      <c r="C534"/>
      <c r="D534"/>
      <c r="E534"/>
      <c r="F534"/>
      <c r="G534"/>
      <c r="H534"/>
      <c r="I534"/>
      <c r="J534"/>
      <c r="K534"/>
    </row>
    <row r="535" spans="1:11" ht="14.4" x14ac:dyDescent="0.3">
      <c r="A535"/>
      <c r="B535"/>
      <c r="C535"/>
      <c r="D535"/>
      <c r="E535"/>
      <c r="F535"/>
      <c r="G535"/>
      <c r="H535"/>
      <c r="I535"/>
      <c r="J535"/>
      <c r="K535"/>
    </row>
    <row r="536" spans="1:11" ht="14.4" x14ac:dyDescent="0.3">
      <c r="A536"/>
      <c r="B536"/>
      <c r="C536"/>
      <c r="D536"/>
      <c r="E536"/>
      <c r="F536"/>
      <c r="G536"/>
      <c r="H536"/>
      <c r="I536"/>
      <c r="J536"/>
      <c r="K536"/>
    </row>
    <row r="537" spans="1:11" ht="14.4" x14ac:dyDescent="0.3">
      <c r="A537"/>
      <c r="B537"/>
      <c r="C537"/>
      <c r="D537"/>
      <c r="E537"/>
      <c r="F537"/>
      <c r="G537"/>
      <c r="H537"/>
      <c r="I537"/>
      <c r="J537"/>
      <c r="K537"/>
    </row>
    <row r="538" spans="1:11" ht="14.4" x14ac:dyDescent="0.3">
      <c r="A538"/>
      <c r="B538"/>
      <c r="C538"/>
      <c r="D538"/>
      <c r="E538"/>
      <c r="F538"/>
      <c r="G538"/>
      <c r="H538"/>
      <c r="I538"/>
      <c r="J538"/>
      <c r="K538"/>
    </row>
    <row r="539" spans="1:11" ht="14.4" x14ac:dyDescent="0.3">
      <c r="A539"/>
      <c r="B539"/>
      <c r="C539"/>
      <c r="D539"/>
      <c r="E539"/>
      <c r="F539"/>
      <c r="G539"/>
      <c r="H539"/>
      <c r="I539"/>
      <c r="J539"/>
      <c r="K539"/>
    </row>
    <row r="540" spans="1:11" ht="14.4" x14ac:dyDescent="0.3">
      <c r="A540"/>
      <c r="B540"/>
      <c r="C540"/>
      <c r="D540"/>
      <c r="E540"/>
      <c r="F540"/>
      <c r="G540"/>
      <c r="H540"/>
      <c r="I540"/>
      <c r="J540"/>
      <c r="K540"/>
    </row>
    <row r="541" spans="1:11" ht="14.4" x14ac:dyDescent="0.3">
      <c r="A541"/>
      <c r="B541"/>
      <c r="C541"/>
      <c r="D541"/>
      <c r="E541"/>
      <c r="F541"/>
      <c r="G541"/>
      <c r="H541"/>
      <c r="I541"/>
      <c r="J541"/>
      <c r="K541"/>
    </row>
    <row r="542" spans="1:11" ht="14.4" x14ac:dyDescent="0.3">
      <c r="A542"/>
      <c r="B542"/>
      <c r="C542"/>
      <c r="D542"/>
      <c r="E542"/>
      <c r="F542"/>
      <c r="G542"/>
      <c r="H542"/>
      <c r="I542"/>
      <c r="J542"/>
      <c r="K542"/>
    </row>
    <row r="543" spans="1:11" ht="14.4" x14ac:dyDescent="0.3">
      <c r="A543"/>
      <c r="B543"/>
      <c r="C543"/>
      <c r="D543"/>
      <c r="E543"/>
      <c r="F543"/>
      <c r="G543"/>
      <c r="H543"/>
      <c r="I543"/>
      <c r="J543"/>
      <c r="K543"/>
    </row>
    <row r="544" spans="1:11" ht="14.4" x14ac:dyDescent="0.3">
      <c r="A544"/>
      <c r="B544"/>
      <c r="C544"/>
      <c r="D544"/>
      <c r="E544"/>
      <c r="F544"/>
      <c r="G544"/>
      <c r="H544"/>
      <c r="I544"/>
      <c r="J544"/>
      <c r="K544"/>
    </row>
    <row r="545" spans="1:11" ht="14.4" x14ac:dyDescent="0.3">
      <c r="A545"/>
      <c r="B545"/>
      <c r="C545"/>
      <c r="D545"/>
      <c r="E545"/>
      <c r="F545"/>
      <c r="G545"/>
      <c r="H545"/>
      <c r="I545"/>
      <c r="J545"/>
      <c r="K545"/>
    </row>
    <row r="546" spans="1:11" ht="14.4" x14ac:dyDescent="0.3">
      <c r="A546"/>
      <c r="B546"/>
      <c r="C546"/>
      <c r="D546"/>
      <c r="E546"/>
      <c r="F546"/>
      <c r="G546"/>
      <c r="H546"/>
      <c r="I546"/>
      <c r="J546"/>
      <c r="K546"/>
    </row>
    <row r="547" spans="1:11" ht="14.4" x14ac:dyDescent="0.3">
      <c r="A547"/>
      <c r="B547"/>
      <c r="C547"/>
      <c r="D547"/>
      <c r="E547"/>
      <c r="F547"/>
      <c r="G547"/>
      <c r="H547"/>
      <c r="I547"/>
      <c r="J547"/>
      <c r="K547"/>
    </row>
    <row r="548" spans="1:11" ht="14.4" x14ac:dyDescent="0.3">
      <c r="A548"/>
      <c r="B548"/>
      <c r="C548"/>
      <c r="D548"/>
      <c r="E548"/>
      <c r="F548"/>
      <c r="G548"/>
      <c r="H548"/>
      <c r="I548"/>
      <c r="J548"/>
      <c r="K548"/>
    </row>
    <row r="549" spans="1:11" ht="14.4" x14ac:dyDescent="0.3">
      <c r="A549"/>
      <c r="B549"/>
      <c r="C549"/>
      <c r="D549"/>
      <c r="E549"/>
      <c r="F549"/>
      <c r="G549"/>
      <c r="H549"/>
      <c r="I549"/>
      <c r="J549"/>
      <c r="K549"/>
    </row>
    <row r="550" spans="1:11" ht="14.4" x14ac:dyDescent="0.3">
      <c r="A550"/>
      <c r="B550"/>
      <c r="C550"/>
      <c r="D550"/>
      <c r="E550"/>
      <c r="F550"/>
      <c r="G550"/>
      <c r="H550"/>
      <c r="I550"/>
      <c r="J550"/>
      <c r="K550"/>
    </row>
    <row r="551" spans="1:11" ht="14.4" x14ac:dyDescent="0.3">
      <c r="A551"/>
      <c r="B551"/>
      <c r="C551"/>
      <c r="D551"/>
      <c r="E551"/>
      <c r="F551"/>
      <c r="G551"/>
      <c r="H551"/>
      <c r="I551"/>
      <c r="J551"/>
      <c r="K551"/>
    </row>
    <row r="552" spans="1:11" ht="14.4" x14ac:dyDescent="0.3">
      <c r="A552"/>
      <c r="B552"/>
      <c r="C552"/>
      <c r="D552"/>
      <c r="E552"/>
      <c r="F552"/>
      <c r="G552"/>
      <c r="H552"/>
      <c r="I552"/>
      <c r="J552"/>
      <c r="K552"/>
    </row>
    <row r="553" spans="1:11" ht="14.4" x14ac:dyDescent="0.3">
      <c r="A553"/>
      <c r="B553"/>
      <c r="C553"/>
      <c r="D553"/>
      <c r="E553"/>
      <c r="F553"/>
      <c r="G553"/>
      <c r="H553"/>
      <c r="I553"/>
      <c r="J553"/>
      <c r="K553"/>
    </row>
    <row r="554" spans="1:11" ht="14.4" x14ac:dyDescent="0.3">
      <c r="A554"/>
      <c r="B554"/>
      <c r="C554"/>
      <c r="D554"/>
      <c r="E554"/>
      <c r="F554"/>
      <c r="G554"/>
      <c r="H554"/>
      <c r="I554"/>
      <c r="J554"/>
      <c r="K554"/>
    </row>
    <row r="555" spans="1:11" ht="14.4" x14ac:dyDescent="0.3">
      <c r="A555"/>
      <c r="B555"/>
      <c r="C555"/>
      <c r="D555"/>
      <c r="E555"/>
      <c r="F555"/>
      <c r="G555"/>
      <c r="H555"/>
      <c r="I555"/>
      <c r="J555"/>
      <c r="K555"/>
    </row>
    <row r="556" spans="1:11" ht="14.4" x14ac:dyDescent="0.3">
      <c r="A556"/>
      <c r="B556"/>
      <c r="C556"/>
      <c r="D556"/>
      <c r="E556"/>
      <c r="F556"/>
      <c r="G556"/>
      <c r="H556"/>
      <c r="I556"/>
      <c r="J556"/>
      <c r="K556"/>
    </row>
    <row r="557" spans="1:11" ht="14.4" x14ac:dyDescent="0.3">
      <c r="A557"/>
      <c r="B557"/>
      <c r="C557"/>
      <c r="D557"/>
      <c r="E557"/>
      <c r="F557"/>
      <c r="G557"/>
      <c r="H557"/>
      <c r="I557"/>
      <c r="J557"/>
      <c r="K557"/>
    </row>
    <row r="558" spans="1:11" ht="14.4" x14ac:dyDescent="0.3">
      <c r="A558"/>
      <c r="B558"/>
      <c r="C558"/>
      <c r="D558"/>
      <c r="E558"/>
      <c r="F558"/>
      <c r="G558"/>
      <c r="H558"/>
      <c r="I558"/>
      <c r="J558"/>
      <c r="K558"/>
    </row>
    <row r="559" spans="1:11" ht="14.4" x14ac:dyDescent="0.3">
      <c r="A559"/>
      <c r="B559"/>
      <c r="C559"/>
      <c r="D559"/>
      <c r="E559"/>
      <c r="F559"/>
      <c r="G559"/>
      <c r="H559"/>
      <c r="I559"/>
      <c r="J559"/>
      <c r="K559"/>
    </row>
    <row r="560" spans="1:11" ht="14.4" x14ac:dyDescent="0.3">
      <c r="A560"/>
      <c r="B560"/>
      <c r="C560"/>
      <c r="D560"/>
      <c r="E560"/>
      <c r="F560"/>
      <c r="G560"/>
      <c r="H560"/>
      <c r="I560"/>
      <c r="J560"/>
      <c r="K560"/>
    </row>
    <row r="561" spans="1:11" ht="14.4" x14ac:dyDescent="0.3">
      <c r="A561"/>
      <c r="B561"/>
      <c r="C561"/>
      <c r="D561"/>
      <c r="E561"/>
      <c r="F561"/>
      <c r="G561"/>
      <c r="H561"/>
      <c r="I561"/>
      <c r="J561"/>
      <c r="K561"/>
    </row>
    <row r="562" spans="1:11" ht="14.4" x14ac:dyDescent="0.3">
      <c r="A562"/>
      <c r="B562"/>
      <c r="C562"/>
      <c r="D562"/>
      <c r="E562"/>
      <c r="F562"/>
      <c r="G562"/>
      <c r="H562"/>
      <c r="I562"/>
      <c r="J562"/>
      <c r="K562"/>
    </row>
    <row r="563" spans="1:11" ht="14.4" x14ac:dyDescent="0.3">
      <c r="A563"/>
      <c r="B563"/>
      <c r="C563"/>
      <c r="D563"/>
      <c r="E563"/>
      <c r="F563"/>
      <c r="G563"/>
      <c r="H563"/>
      <c r="I563"/>
      <c r="J563"/>
      <c r="K563"/>
    </row>
    <row r="564" spans="1:11" ht="14.4" x14ac:dyDescent="0.3">
      <c r="A564"/>
      <c r="B564"/>
      <c r="C564"/>
      <c r="D564"/>
      <c r="E564"/>
      <c r="F564"/>
      <c r="G564"/>
      <c r="H564"/>
      <c r="I564"/>
      <c r="J564"/>
      <c r="K564"/>
    </row>
    <row r="565" spans="1:11" ht="14.4" x14ac:dyDescent="0.3">
      <c r="A565"/>
      <c r="B565"/>
      <c r="C565"/>
      <c r="D565"/>
      <c r="E565"/>
      <c r="F565"/>
      <c r="G565"/>
      <c r="H565"/>
      <c r="I565"/>
      <c r="J565"/>
      <c r="K565"/>
    </row>
    <row r="566" spans="1:11" ht="14.4" x14ac:dyDescent="0.3">
      <c r="A566"/>
      <c r="B566"/>
      <c r="C566"/>
      <c r="D566"/>
      <c r="E566"/>
      <c r="F566"/>
      <c r="G566"/>
      <c r="H566"/>
      <c r="I566"/>
      <c r="J566"/>
      <c r="K566"/>
    </row>
    <row r="567" spans="1:11" ht="14.4" x14ac:dyDescent="0.3">
      <c r="A567"/>
      <c r="B567"/>
      <c r="C567"/>
      <c r="D567"/>
      <c r="E567"/>
      <c r="F567"/>
      <c r="G567"/>
      <c r="H567"/>
      <c r="I567"/>
      <c r="J567"/>
      <c r="K567"/>
    </row>
    <row r="568" spans="1:11" ht="14.4" x14ac:dyDescent="0.3">
      <c r="A568"/>
      <c r="B568"/>
      <c r="C568"/>
      <c r="D568"/>
      <c r="E568"/>
      <c r="F568"/>
      <c r="G568"/>
      <c r="H568"/>
      <c r="I568"/>
      <c r="J568"/>
      <c r="K568"/>
    </row>
    <row r="569" spans="1:11" ht="14.4" x14ac:dyDescent="0.3">
      <c r="A569"/>
      <c r="B569"/>
      <c r="C569"/>
      <c r="D569"/>
      <c r="E569"/>
      <c r="F569"/>
      <c r="G569"/>
      <c r="H569"/>
      <c r="I569"/>
      <c r="J569"/>
      <c r="K569"/>
    </row>
    <row r="570" spans="1:11" ht="14.4" x14ac:dyDescent="0.3">
      <c r="A570"/>
      <c r="B570"/>
      <c r="C570"/>
      <c r="D570"/>
      <c r="E570"/>
      <c r="F570"/>
      <c r="G570"/>
      <c r="H570"/>
      <c r="I570"/>
      <c r="J570"/>
      <c r="K570"/>
    </row>
    <row r="571" spans="1:11" ht="14.4" x14ac:dyDescent="0.3">
      <c r="A571"/>
      <c r="B571"/>
      <c r="C571"/>
      <c r="D571"/>
      <c r="E571"/>
      <c r="F571"/>
      <c r="G571"/>
      <c r="H571"/>
      <c r="I571"/>
      <c r="J571"/>
      <c r="K571"/>
    </row>
    <row r="572" spans="1:11" ht="14.4" x14ac:dyDescent="0.3">
      <c r="A572"/>
      <c r="B572"/>
      <c r="C572"/>
      <c r="D572"/>
      <c r="E572"/>
      <c r="F572"/>
      <c r="G572"/>
      <c r="H572"/>
      <c r="I572"/>
      <c r="J572"/>
      <c r="K572"/>
    </row>
    <row r="573" spans="1:11" ht="14.4" x14ac:dyDescent="0.3">
      <c r="A573"/>
      <c r="B573"/>
      <c r="C573"/>
      <c r="D573"/>
      <c r="E573"/>
      <c r="F573"/>
      <c r="G573"/>
      <c r="H573"/>
      <c r="I573"/>
      <c r="J573"/>
      <c r="K573"/>
    </row>
    <row r="574" spans="1:11" ht="14.4" x14ac:dyDescent="0.3">
      <c r="A574"/>
      <c r="B574"/>
      <c r="C574"/>
      <c r="D574"/>
      <c r="E574"/>
      <c r="F574"/>
      <c r="G574"/>
      <c r="H574"/>
      <c r="I574"/>
      <c r="J574"/>
      <c r="K574"/>
    </row>
    <row r="575" spans="1:11" ht="14.4" x14ac:dyDescent="0.3">
      <c r="A575"/>
      <c r="B575"/>
      <c r="C575"/>
      <c r="D575"/>
      <c r="E575"/>
      <c r="F575"/>
      <c r="G575"/>
      <c r="H575"/>
      <c r="I575"/>
      <c r="J575"/>
      <c r="K575"/>
    </row>
    <row r="576" spans="1:11" ht="14.4" x14ac:dyDescent="0.3">
      <c r="A576"/>
      <c r="B576"/>
      <c r="C576"/>
      <c r="D576"/>
      <c r="E576"/>
      <c r="F576"/>
      <c r="G576"/>
      <c r="H576"/>
      <c r="I576"/>
      <c r="J576"/>
      <c r="K576"/>
    </row>
    <row r="577" spans="1:11" ht="14.4" x14ac:dyDescent="0.3">
      <c r="A577"/>
      <c r="B577"/>
      <c r="C577"/>
      <c r="D577"/>
      <c r="E577"/>
      <c r="F577"/>
      <c r="G577"/>
      <c r="H577"/>
      <c r="I577"/>
      <c r="J577"/>
      <c r="K577"/>
    </row>
    <row r="578" spans="1:11" ht="14.4" x14ac:dyDescent="0.3">
      <c r="A578"/>
      <c r="B578"/>
      <c r="C578"/>
      <c r="D578"/>
      <c r="E578"/>
      <c r="F578"/>
      <c r="G578"/>
      <c r="H578"/>
      <c r="I578"/>
      <c r="J578"/>
      <c r="K578"/>
    </row>
    <row r="579" spans="1:11" ht="14.4" x14ac:dyDescent="0.3">
      <c r="A579"/>
      <c r="B579"/>
      <c r="C579"/>
      <c r="D579"/>
      <c r="E579"/>
      <c r="F579"/>
      <c r="G579"/>
      <c r="H579"/>
      <c r="I579"/>
      <c r="J579"/>
      <c r="K579"/>
    </row>
    <row r="580" spans="1:11" ht="14.4" x14ac:dyDescent="0.3">
      <c r="A580"/>
      <c r="B580"/>
      <c r="C580"/>
      <c r="D580"/>
      <c r="E580"/>
      <c r="F580"/>
      <c r="G580"/>
      <c r="H580"/>
      <c r="I580"/>
      <c r="J580"/>
      <c r="K580"/>
    </row>
    <row r="581" spans="1:11" ht="14.4" x14ac:dyDescent="0.3">
      <c r="A581"/>
      <c r="B581"/>
      <c r="C581"/>
      <c r="D581"/>
      <c r="E581"/>
      <c r="F581"/>
      <c r="G581"/>
      <c r="H581"/>
      <c r="I581"/>
      <c r="J581"/>
      <c r="K581"/>
    </row>
    <row r="582" spans="1:11" ht="14.4" x14ac:dyDescent="0.3">
      <c r="A582"/>
      <c r="B582"/>
      <c r="C582"/>
      <c r="D582"/>
      <c r="E582"/>
      <c r="F582"/>
      <c r="G582"/>
      <c r="H582"/>
      <c r="I582"/>
      <c r="J582"/>
      <c r="K582"/>
    </row>
    <row r="583" spans="1:11" ht="14.4" x14ac:dyDescent="0.3">
      <c r="A583"/>
      <c r="B583"/>
      <c r="C583"/>
      <c r="D583"/>
      <c r="E583"/>
      <c r="F583"/>
      <c r="G583"/>
      <c r="H583"/>
      <c r="I583"/>
      <c r="J583"/>
      <c r="K583"/>
    </row>
    <row r="584" spans="1:11" ht="14.4" x14ac:dyDescent="0.3">
      <c r="A584"/>
      <c r="B584"/>
      <c r="C584"/>
      <c r="D584"/>
      <c r="E584"/>
      <c r="F584"/>
      <c r="G584"/>
      <c r="H584"/>
      <c r="I584"/>
      <c r="J584"/>
      <c r="K584"/>
    </row>
    <row r="585" spans="1:11" ht="14.4" x14ac:dyDescent="0.3">
      <c r="A585"/>
      <c r="B585"/>
      <c r="C585"/>
      <c r="D585"/>
      <c r="E585"/>
      <c r="F585"/>
      <c r="G585"/>
      <c r="H585"/>
      <c r="I585"/>
      <c r="J585"/>
      <c r="K585"/>
    </row>
    <row r="586" spans="1:11" ht="14.4" x14ac:dyDescent="0.3">
      <c r="A586"/>
      <c r="B586"/>
      <c r="C586"/>
      <c r="D586"/>
      <c r="E586"/>
      <c r="F586"/>
      <c r="G586"/>
      <c r="H586"/>
      <c r="I586"/>
      <c r="J586"/>
      <c r="K586"/>
    </row>
    <row r="587" spans="1:11" ht="14.4" x14ac:dyDescent="0.3">
      <c r="A587"/>
      <c r="B587"/>
      <c r="C587"/>
      <c r="D587"/>
      <c r="E587"/>
      <c r="F587"/>
      <c r="G587"/>
      <c r="H587"/>
      <c r="I587"/>
      <c r="J587"/>
      <c r="K587"/>
    </row>
    <row r="588" spans="1:11" ht="14.4" x14ac:dyDescent="0.3">
      <c r="A588"/>
      <c r="B588"/>
      <c r="C588"/>
      <c r="D588"/>
      <c r="E588"/>
      <c r="F588"/>
      <c r="G588"/>
      <c r="H588"/>
      <c r="I588"/>
      <c r="J588"/>
      <c r="K588"/>
    </row>
    <row r="589" spans="1:11" ht="14.4" x14ac:dyDescent="0.3">
      <c r="A589"/>
      <c r="B589"/>
      <c r="C589"/>
      <c r="D589"/>
      <c r="E589"/>
      <c r="F589"/>
      <c r="G589"/>
      <c r="H589"/>
      <c r="I589"/>
      <c r="J589"/>
      <c r="K589"/>
    </row>
    <row r="590" spans="1:11" ht="14.4" x14ac:dyDescent="0.3">
      <c r="A590"/>
      <c r="B590"/>
      <c r="C590"/>
      <c r="D590"/>
      <c r="E590"/>
      <c r="F590"/>
      <c r="G590"/>
      <c r="H590"/>
      <c r="I590"/>
      <c r="J590"/>
      <c r="K590"/>
    </row>
    <row r="591" spans="1:11" ht="14.4" x14ac:dyDescent="0.3">
      <c r="A591"/>
      <c r="B591"/>
      <c r="C591"/>
      <c r="D591"/>
      <c r="E591"/>
      <c r="F591"/>
      <c r="G591"/>
      <c r="H591"/>
      <c r="I591"/>
      <c r="J591"/>
      <c r="K591"/>
    </row>
    <row r="592" spans="1:11" ht="14.4" x14ac:dyDescent="0.3">
      <c r="A592"/>
      <c r="B592"/>
      <c r="C592"/>
      <c r="D592"/>
      <c r="E592"/>
      <c r="F592"/>
      <c r="G592"/>
      <c r="H592"/>
      <c r="I592"/>
      <c r="J592"/>
      <c r="K592"/>
    </row>
    <row r="593" spans="1:11" ht="14.4" x14ac:dyDescent="0.3">
      <c r="A593"/>
      <c r="B593"/>
      <c r="C593"/>
      <c r="D593"/>
      <c r="E593"/>
      <c r="F593"/>
      <c r="G593"/>
      <c r="H593"/>
      <c r="I593"/>
      <c r="J593"/>
      <c r="K593"/>
    </row>
    <row r="594" spans="1:11" ht="14.4" x14ac:dyDescent="0.3">
      <c r="A594"/>
      <c r="B594"/>
      <c r="C594"/>
      <c r="D594"/>
      <c r="E594"/>
      <c r="F594"/>
      <c r="G594"/>
      <c r="H594"/>
      <c r="I594"/>
      <c r="J594"/>
      <c r="K594"/>
    </row>
    <row r="595" spans="1:11" ht="14.4" x14ac:dyDescent="0.3">
      <c r="A595"/>
      <c r="B595"/>
      <c r="C595"/>
      <c r="D595"/>
      <c r="E595"/>
      <c r="F595"/>
      <c r="G595"/>
      <c r="H595"/>
      <c r="I595"/>
      <c r="J595"/>
      <c r="K595"/>
    </row>
    <row r="596" spans="1:11" ht="14.4" x14ac:dyDescent="0.3">
      <c r="A596"/>
      <c r="B596"/>
      <c r="C596"/>
      <c r="D596"/>
      <c r="E596"/>
      <c r="F596"/>
      <c r="G596"/>
      <c r="H596"/>
      <c r="I596"/>
      <c r="J596"/>
      <c r="K596"/>
    </row>
    <row r="597" spans="1:11" ht="14.4" x14ac:dyDescent="0.3">
      <c r="A597"/>
      <c r="B597"/>
      <c r="C597"/>
      <c r="D597"/>
      <c r="E597"/>
      <c r="F597"/>
      <c r="G597"/>
      <c r="H597"/>
      <c r="I597"/>
      <c r="J597"/>
      <c r="K597"/>
    </row>
    <row r="598" spans="1:11" ht="14.4" x14ac:dyDescent="0.3">
      <c r="A598"/>
      <c r="B598"/>
      <c r="C598"/>
      <c r="D598"/>
      <c r="E598"/>
      <c r="F598"/>
      <c r="G598"/>
      <c r="H598"/>
      <c r="I598"/>
      <c r="J598"/>
      <c r="K598"/>
    </row>
    <row r="599" spans="1:11" ht="14.4" x14ac:dyDescent="0.3">
      <c r="A599"/>
      <c r="B599"/>
      <c r="C599"/>
      <c r="D599"/>
      <c r="E599"/>
      <c r="F599"/>
      <c r="G599"/>
      <c r="H599"/>
      <c r="I599"/>
      <c r="J599"/>
      <c r="K599"/>
    </row>
    <row r="600" spans="1:11" ht="14.4" x14ac:dyDescent="0.3">
      <c r="A600"/>
      <c r="B600"/>
      <c r="C600"/>
      <c r="D600"/>
      <c r="E600"/>
      <c r="F600"/>
      <c r="G600"/>
      <c r="H600"/>
      <c r="I600"/>
      <c r="J600"/>
      <c r="K600"/>
    </row>
    <row r="601" spans="1:11" ht="14.4" x14ac:dyDescent="0.3">
      <c r="A601"/>
      <c r="B601"/>
      <c r="C601"/>
      <c r="D601"/>
      <c r="E601"/>
      <c r="F601"/>
      <c r="G601"/>
      <c r="H601"/>
      <c r="I601"/>
      <c r="J601"/>
      <c r="K601"/>
    </row>
    <row r="602" spans="1:11" ht="14.4" x14ac:dyDescent="0.3">
      <c r="A602"/>
      <c r="B602"/>
      <c r="C602"/>
      <c r="D602"/>
      <c r="E602"/>
      <c r="F602"/>
      <c r="G602"/>
      <c r="H602"/>
      <c r="I602"/>
      <c r="J602"/>
      <c r="K602"/>
    </row>
    <row r="603" spans="1:11" ht="14.4" x14ac:dyDescent="0.3">
      <c r="A603"/>
      <c r="B603"/>
      <c r="C603"/>
      <c r="D603"/>
      <c r="E603"/>
      <c r="F603"/>
      <c r="G603"/>
      <c r="H603"/>
      <c r="I603"/>
      <c r="J603"/>
      <c r="K603"/>
    </row>
    <row r="604" spans="1:11" ht="14.4" x14ac:dyDescent="0.3">
      <c r="A604"/>
      <c r="B604"/>
      <c r="C604"/>
      <c r="D604"/>
      <c r="E604"/>
      <c r="F604"/>
      <c r="G604"/>
      <c r="H604"/>
      <c r="I604"/>
      <c r="J604"/>
      <c r="K604"/>
    </row>
    <row r="605" spans="1:11" ht="14.4" x14ac:dyDescent="0.3">
      <c r="A605"/>
      <c r="B605"/>
      <c r="C605"/>
      <c r="D605"/>
      <c r="E605"/>
      <c r="F605"/>
      <c r="G605"/>
      <c r="H605"/>
      <c r="I605"/>
      <c r="J605"/>
      <c r="K605"/>
    </row>
    <row r="606" spans="1:11" ht="14.4" x14ac:dyDescent="0.3">
      <c r="A606"/>
      <c r="B606"/>
      <c r="C606"/>
      <c r="D606"/>
      <c r="E606"/>
      <c r="F606"/>
      <c r="G606"/>
      <c r="H606"/>
      <c r="I606"/>
      <c r="J606"/>
      <c r="K606"/>
    </row>
    <row r="607" spans="1:11" ht="14.4" x14ac:dyDescent="0.3">
      <c r="A607"/>
      <c r="B607"/>
      <c r="C607"/>
      <c r="D607"/>
      <c r="E607"/>
      <c r="F607"/>
      <c r="G607"/>
      <c r="H607"/>
      <c r="I607"/>
      <c r="J607"/>
      <c r="K607"/>
    </row>
    <row r="608" spans="1:11" ht="14.4" x14ac:dyDescent="0.3">
      <c r="A608"/>
      <c r="B608"/>
      <c r="C608"/>
      <c r="D608"/>
      <c r="E608"/>
      <c r="F608"/>
      <c r="G608"/>
      <c r="H608"/>
      <c r="I608"/>
      <c r="J608"/>
      <c r="K608"/>
    </row>
    <row r="609" spans="1:11" ht="14.4" x14ac:dyDescent="0.3">
      <c r="A609"/>
      <c r="B609"/>
      <c r="C609"/>
      <c r="D609"/>
      <c r="E609"/>
      <c r="F609"/>
      <c r="G609"/>
      <c r="H609"/>
      <c r="I609"/>
      <c r="J609"/>
      <c r="K609"/>
    </row>
    <row r="610" spans="1:11" ht="14.4" x14ac:dyDescent="0.3">
      <c r="A610"/>
      <c r="B610"/>
      <c r="C610"/>
      <c r="D610"/>
      <c r="E610"/>
      <c r="F610"/>
      <c r="G610"/>
      <c r="H610"/>
      <c r="I610"/>
      <c r="J610"/>
      <c r="K610"/>
    </row>
    <row r="611" spans="1:11" ht="14.4" x14ac:dyDescent="0.3">
      <c r="A611"/>
      <c r="B611"/>
      <c r="C611"/>
      <c r="D611"/>
      <c r="E611"/>
      <c r="F611"/>
      <c r="G611"/>
      <c r="H611"/>
      <c r="I611"/>
      <c r="J611"/>
      <c r="K611"/>
    </row>
    <row r="612" spans="1:11" ht="14.4" x14ac:dyDescent="0.3">
      <c r="A612"/>
      <c r="B612"/>
      <c r="C612"/>
      <c r="D612"/>
      <c r="E612"/>
      <c r="F612"/>
      <c r="G612"/>
      <c r="H612"/>
      <c r="I612"/>
      <c r="J612"/>
      <c r="K612"/>
    </row>
    <row r="613" spans="1:11" ht="14.4" x14ac:dyDescent="0.3">
      <c r="A613"/>
      <c r="B613"/>
      <c r="C613"/>
      <c r="D613"/>
      <c r="E613"/>
      <c r="F613"/>
      <c r="G613"/>
      <c r="H613"/>
      <c r="I613"/>
      <c r="J613"/>
      <c r="K613"/>
    </row>
    <row r="614" spans="1:11" ht="14.4" x14ac:dyDescent="0.3">
      <c r="A614"/>
      <c r="B614"/>
      <c r="C614"/>
      <c r="D614"/>
      <c r="E614"/>
      <c r="F614"/>
      <c r="G614"/>
      <c r="H614"/>
      <c r="I614"/>
      <c r="J614"/>
      <c r="K614"/>
    </row>
    <row r="615" spans="1:11" ht="14.4" x14ac:dyDescent="0.3">
      <c r="A615"/>
      <c r="B615"/>
      <c r="C615"/>
      <c r="D615"/>
      <c r="E615"/>
      <c r="F615"/>
      <c r="G615"/>
      <c r="H615"/>
      <c r="I615"/>
      <c r="J615"/>
      <c r="K615"/>
    </row>
    <row r="616" spans="1:11" ht="14.4" x14ac:dyDescent="0.3">
      <c r="A616"/>
      <c r="B616"/>
      <c r="C616"/>
      <c r="D616"/>
      <c r="E616"/>
      <c r="F616"/>
      <c r="G616"/>
      <c r="H616"/>
      <c r="I616"/>
      <c r="J616"/>
      <c r="K616"/>
    </row>
    <row r="617" spans="1:11" ht="14.4" x14ac:dyDescent="0.3">
      <c r="A617"/>
      <c r="B617"/>
      <c r="C617"/>
      <c r="D617"/>
      <c r="E617"/>
      <c r="F617"/>
      <c r="G617"/>
      <c r="H617"/>
      <c r="I617"/>
      <c r="J617"/>
      <c r="K617"/>
    </row>
    <row r="618" spans="1:11" ht="14.4" x14ac:dyDescent="0.3">
      <c r="A618"/>
      <c r="B618"/>
      <c r="C618"/>
      <c r="D618"/>
      <c r="E618"/>
      <c r="F618"/>
      <c r="G618"/>
      <c r="H618"/>
      <c r="I618"/>
      <c r="J618"/>
      <c r="K618"/>
    </row>
    <row r="619" spans="1:11" ht="14.4" x14ac:dyDescent="0.3">
      <c r="A619"/>
      <c r="B619"/>
      <c r="C619"/>
      <c r="D619"/>
      <c r="E619"/>
      <c r="F619"/>
      <c r="G619"/>
      <c r="H619"/>
      <c r="I619"/>
      <c r="J619"/>
      <c r="K619"/>
    </row>
    <row r="620" spans="1:11" ht="14.4" x14ac:dyDescent="0.3">
      <c r="A620"/>
      <c r="B620"/>
      <c r="C620"/>
      <c r="D620"/>
      <c r="E620"/>
      <c r="F620"/>
      <c r="G620"/>
      <c r="H620"/>
      <c r="I620"/>
      <c r="J620"/>
      <c r="K620"/>
    </row>
    <row r="621" spans="1:11" ht="14.4" x14ac:dyDescent="0.3">
      <c r="A621"/>
      <c r="B621"/>
      <c r="C621"/>
      <c r="D621"/>
      <c r="E621"/>
      <c r="F621"/>
      <c r="G621"/>
      <c r="H621"/>
      <c r="I621"/>
      <c r="J621"/>
      <c r="K621"/>
    </row>
    <row r="622" spans="1:11" ht="14.4" x14ac:dyDescent="0.3">
      <c r="A622"/>
      <c r="B622"/>
      <c r="C622"/>
      <c r="D622"/>
      <c r="E622"/>
      <c r="F622"/>
      <c r="G622"/>
      <c r="H622"/>
      <c r="I622"/>
      <c r="J622"/>
      <c r="K622"/>
    </row>
    <row r="623" spans="1:11" ht="14.4" x14ac:dyDescent="0.3">
      <c r="A623"/>
      <c r="B623"/>
      <c r="C623"/>
      <c r="D623"/>
      <c r="E623"/>
      <c r="F623"/>
      <c r="G623"/>
      <c r="H623"/>
      <c r="I623"/>
      <c r="J623"/>
      <c r="K623"/>
    </row>
    <row r="624" spans="1:11" ht="14.4" x14ac:dyDescent="0.3">
      <c r="A624"/>
      <c r="B624"/>
      <c r="C624"/>
      <c r="D624"/>
      <c r="E624"/>
      <c r="F624"/>
      <c r="G624"/>
      <c r="H624"/>
      <c r="I624"/>
      <c r="J624"/>
      <c r="K624"/>
    </row>
    <row r="625" spans="1:11" ht="14.4" x14ac:dyDescent="0.3">
      <c r="A625"/>
      <c r="B625"/>
      <c r="C625"/>
      <c r="D625"/>
      <c r="E625"/>
      <c r="F625"/>
      <c r="G625"/>
      <c r="H625"/>
      <c r="I625"/>
      <c r="J625"/>
      <c r="K625"/>
    </row>
    <row r="626" spans="1:11" ht="14.4" x14ac:dyDescent="0.3">
      <c r="A626"/>
      <c r="B626"/>
      <c r="C626"/>
      <c r="D626"/>
      <c r="E626"/>
      <c r="F626"/>
      <c r="G626"/>
      <c r="H626"/>
      <c r="I626"/>
      <c r="J626"/>
      <c r="K626"/>
    </row>
    <row r="627" spans="1:11" ht="14.4" x14ac:dyDescent="0.3">
      <c r="A627"/>
      <c r="B627"/>
      <c r="C627"/>
      <c r="D627"/>
      <c r="E627"/>
      <c r="F627"/>
      <c r="G627"/>
      <c r="H627"/>
      <c r="I627"/>
      <c r="J627"/>
      <c r="K627"/>
    </row>
    <row r="628" spans="1:11" ht="14.4" x14ac:dyDescent="0.3">
      <c r="A628"/>
      <c r="B628"/>
      <c r="C628"/>
      <c r="D628"/>
      <c r="E628"/>
      <c r="F628"/>
      <c r="G628"/>
      <c r="H628"/>
      <c r="I628"/>
      <c r="J628"/>
      <c r="K628"/>
    </row>
    <row r="629" spans="1:11" ht="14.4" x14ac:dyDescent="0.3">
      <c r="A629"/>
      <c r="B629"/>
      <c r="C629"/>
      <c r="D629"/>
      <c r="E629"/>
      <c r="F629"/>
      <c r="G629"/>
      <c r="H629"/>
      <c r="I629"/>
      <c r="J629"/>
      <c r="K629"/>
    </row>
    <row r="630" spans="1:11" ht="14.4" x14ac:dyDescent="0.3">
      <c r="A630"/>
      <c r="B630"/>
      <c r="C630"/>
      <c r="D630"/>
      <c r="E630"/>
      <c r="F630"/>
      <c r="G630"/>
      <c r="H630"/>
      <c r="I630"/>
      <c r="J630"/>
      <c r="K630"/>
    </row>
    <row r="631" spans="1:11" ht="14.4" x14ac:dyDescent="0.3">
      <c r="A631"/>
      <c r="B631"/>
      <c r="C631"/>
      <c r="D631"/>
      <c r="E631"/>
      <c r="F631"/>
      <c r="G631"/>
      <c r="H631"/>
      <c r="I631"/>
      <c r="J631"/>
      <c r="K631"/>
    </row>
    <row r="632" spans="1:11" ht="14.4" x14ac:dyDescent="0.3">
      <c r="A632"/>
      <c r="B632"/>
      <c r="C632"/>
      <c r="D632"/>
      <c r="E632"/>
      <c r="F632"/>
      <c r="G632"/>
      <c r="H632"/>
      <c r="I632"/>
      <c r="J632"/>
      <c r="K632"/>
    </row>
    <row r="633" spans="1:11" ht="14.4" x14ac:dyDescent="0.3">
      <c r="A633"/>
      <c r="B633"/>
      <c r="C633"/>
      <c r="D633"/>
      <c r="E633"/>
      <c r="F633"/>
      <c r="G633"/>
      <c r="H633"/>
      <c r="I633"/>
      <c r="J633"/>
      <c r="K633"/>
    </row>
    <row r="634" spans="1:11" ht="14.4" x14ac:dyDescent="0.3">
      <c r="A634"/>
      <c r="B634"/>
      <c r="C634"/>
      <c r="D634"/>
      <c r="E634"/>
      <c r="F634"/>
      <c r="G634"/>
      <c r="H634"/>
      <c r="I634"/>
      <c r="J634"/>
      <c r="K634"/>
    </row>
    <row r="635" spans="1:11" ht="14.4" x14ac:dyDescent="0.3">
      <c r="A635"/>
      <c r="B635"/>
      <c r="C635"/>
      <c r="D635"/>
      <c r="E635"/>
      <c r="F635"/>
      <c r="G635"/>
      <c r="H635"/>
      <c r="I635"/>
      <c r="J635"/>
      <c r="K635"/>
    </row>
    <row r="636" spans="1:11" ht="14.4" x14ac:dyDescent="0.3">
      <c r="A636"/>
      <c r="B636"/>
      <c r="C636"/>
      <c r="D636"/>
      <c r="E636"/>
      <c r="F636"/>
      <c r="G636"/>
      <c r="H636"/>
      <c r="I636"/>
      <c r="J636"/>
      <c r="K636"/>
    </row>
    <row r="637" spans="1:11" ht="14.4" x14ac:dyDescent="0.3">
      <c r="A637"/>
      <c r="B637"/>
      <c r="C637"/>
      <c r="D637"/>
      <c r="E637"/>
      <c r="F637"/>
      <c r="G637"/>
      <c r="H637"/>
      <c r="I637"/>
      <c r="J637"/>
      <c r="K637"/>
    </row>
    <row r="638" spans="1:11" ht="14.4" x14ac:dyDescent="0.3">
      <c r="A638"/>
      <c r="B638"/>
      <c r="C638"/>
      <c r="D638"/>
      <c r="E638"/>
      <c r="F638"/>
      <c r="G638"/>
      <c r="H638"/>
      <c r="I638"/>
      <c r="J638"/>
      <c r="K638"/>
    </row>
    <row r="639" spans="1:11" ht="14.4" x14ac:dyDescent="0.3">
      <c r="A639"/>
      <c r="B639"/>
      <c r="C639"/>
      <c r="D639"/>
      <c r="E639"/>
      <c r="F639"/>
      <c r="G639"/>
      <c r="H639"/>
      <c r="I639"/>
      <c r="J639"/>
      <c r="K639"/>
    </row>
    <row r="640" spans="1:11" ht="14.4" x14ac:dyDescent="0.3">
      <c r="A640"/>
      <c r="B640"/>
      <c r="C640"/>
      <c r="D640"/>
      <c r="E640"/>
      <c r="F640"/>
      <c r="G640"/>
      <c r="H640"/>
      <c r="I640"/>
      <c r="J640"/>
      <c r="K640"/>
    </row>
    <row r="641" spans="1:11" ht="14.4" x14ac:dyDescent="0.3">
      <c r="A641"/>
      <c r="B641"/>
      <c r="C641"/>
      <c r="D641"/>
      <c r="E641"/>
      <c r="F641"/>
      <c r="G641"/>
      <c r="H641"/>
      <c r="I641"/>
      <c r="J641"/>
      <c r="K641"/>
    </row>
    <row r="642" spans="1:11" ht="14.4" x14ac:dyDescent="0.3">
      <c r="A642"/>
      <c r="B642"/>
      <c r="C642"/>
      <c r="D642"/>
      <c r="E642"/>
      <c r="F642"/>
      <c r="G642"/>
      <c r="H642"/>
      <c r="I642"/>
      <c r="J642"/>
      <c r="K642"/>
    </row>
    <row r="643" spans="1:11" ht="14.4" x14ac:dyDescent="0.3">
      <c r="A643"/>
      <c r="B643"/>
      <c r="C643"/>
      <c r="D643"/>
      <c r="E643"/>
      <c r="F643"/>
      <c r="G643"/>
      <c r="H643"/>
      <c r="I643"/>
      <c r="J643"/>
      <c r="K643"/>
    </row>
    <row r="644" spans="1:11" ht="14.4" x14ac:dyDescent="0.3">
      <c r="A644"/>
      <c r="B644"/>
      <c r="C644"/>
      <c r="D644"/>
      <c r="E644"/>
      <c r="F644"/>
      <c r="G644"/>
      <c r="H644"/>
      <c r="I644"/>
      <c r="J644"/>
      <c r="K644"/>
    </row>
    <row r="645" spans="1:11" ht="14.4" x14ac:dyDescent="0.3">
      <c r="A645"/>
      <c r="B645"/>
      <c r="C645"/>
      <c r="D645"/>
      <c r="E645"/>
      <c r="F645"/>
      <c r="G645"/>
      <c r="H645"/>
      <c r="I645"/>
      <c r="J645"/>
      <c r="K645"/>
    </row>
    <row r="646" spans="1:11" ht="14.4" x14ac:dyDescent="0.3">
      <c r="A646"/>
      <c r="B646"/>
      <c r="C646"/>
      <c r="D646"/>
      <c r="E646"/>
      <c r="F646"/>
      <c r="G646"/>
      <c r="H646"/>
      <c r="I646"/>
      <c r="J646"/>
      <c r="K646"/>
    </row>
    <row r="647" spans="1:11" ht="14.4" x14ac:dyDescent="0.3">
      <c r="A647"/>
      <c r="B647"/>
      <c r="C647"/>
      <c r="D647"/>
      <c r="E647"/>
      <c r="F647"/>
      <c r="G647"/>
      <c r="H647"/>
      <c r="I647"/>
      <c r="J647"/>
      <c r="K647"/>
    </row>
    <row r="648" spans="1:11" ht="14.4" x14ac:dyDescent="0.3">
      <c r="A648"/>
      <c r="B648"/>
      <c r="C648"/>
      <c r="D648"/>
      <c r="E648"/>
      <c r="F648"/>
      <c r="G648"/>
      <c r="H648"/>
      <c r="I648"/>
      <c r="J648"/>
      <c r="K648"/>
    </row>
    <row r="649" spans="1:11" ht="14.4" x14ac:dyDescent="0.3">
      <c r="A649"/>
      <c r="B649"/>
      <c r="C649"/>
      <c r="D649"/>
      <c r="E649"/>
      <c r="F649"/>
      <c r="G649"/>
      <c r="H649"/>
      <c r="I649"/>
      <c r="J649"/>
      <c r="K649"/>
    </row>
    <row r="650" spans="1:11" ht="14.4" x14ac:dyDescent="0.3">
      <c r="A650"/>
      <c r="B650"/>
      <c r="C650"/>
      <c r="D650"/>
      <c r="E650"/>
      <c r="F650"/>
      <c r="G650"/>
      <c r="H650"/>
      <c r="I650"/>
      <c r="J650"/>
      <c r="K650"/>
    </row>
    <row r="651" spans="1:11" ht="14.4" x14ac:dyDescent="0.3">
      <c r="A651"/>
      <c r="B651"/>
      <c r="C651"/>
      <c r="D651"/>
      <c r="E651"/>
      <c r="F651"/>
      <c r="G651"/>
      <c r="H651"/>
      <c r="I651"/>
      <c r="J651"/>
      <c r="K651"/>
    </row>
    <row r="652" spans="1:11" ht="14.4" x14ac:dyDescent="0.3">
      <c r="A652"/>
      <c r="B652"/>
      <c r="C652"/>
      <c r="D652"/>
      <c r="E652"/>
      <c r="F652"/>
      <c r="G652"/>
      <c r="H652"/>
      <c r="I652"/>
      <c r="J652"/>
      <c r="K652"/>
    </row>
    <row r="653" spans="1:11" ht="14.4" x14ac:dyDescent="0.3">
      <c r="A653"/>
      <c r="B653"/>
      <c r="C653"/>
      <c r="D653"/>
      <c r="E653"/>
      <c r="F653"/>
      <c r="G653"/>
      <c r="H653"/>
      <c r="I653"/>
      <c r="J653"/>
      <c r="K653"/>
    </row>
    <row r="654" spans="1:11" ht="14.4" x14ac:dyDescent="0.3">
      <c r="A654"/>
      <c r="B654"/>
      <c r="C654"/>
      <c r="D654"/>
      <c r="E654"/>
      <c r="F654"/>
      <c r="G654"/>
      <c r="H654"/>
      <c r="I654"/>
      <c r="J654"/>
      <c r="K654"/>
    </row>
    <row r="655" spans="1:11" ht="14.4" x14ac:dyDescent="0.3">
      <c r="A655"/>
      <c r="B655"/>
      <c r="C655"/>
      <c r="D655"/>
      <c r="E655"/>
      <c r="F655"/>
      <c r="G655"/>
      <c r="H655"/>
      <c r="I655"/>
      <c r="J655"/>
      <c r="K655"/>
    </row>
    <row r="656" spans="1:11" ht="14.4" x14ac:dyDescent="0.3">
      <c r="A656"/>
      <c r="B656"/>
      <c r="C656"/>
      <c r="D656"/>
      <c r="E656"/>
      <c r="F656"/>
      <c r="G656"/>
      <c r="H656"/>
      <c r="I656"/>
      <c r="J656"/>
      <c r="K656"/>
    </row>
    <row r="657" spans="1:11" ht="14.4" x14ac:dyDescent="0.3">
      <c r="A657"/>
      <c r="B657"/>
      <c r="C657"/>
      <c r="D657"/>
      <c r="E657"/>
      <c r="F657"/>
      <c r="G657"/>
      <c r="H657"/>
      <c r="I657"/>
      <c r="J657"/>
      <c r="K657"/>
    </row>
    <row r="658" spans="1:11" ht="14.4" x14ac:dyDescent="0.3">
      <c r="A658"/>
      <c r="B658"/>
      <c r="C658"/>
      <c r="D658"/>
      <c r="E658"/>
      <c r="F658"/>
      <c r="G658"/>
      <c r="H658"/>
      <c r="I658"/>
      <c r="J658"/>
      <c r="K658"/>
    </row>
    <row r="659" spans="1:11" ht="14.4" x14ac:dyDescent="0.3">
      <c r="A659"/>
      <c r="B659"/>
      <c r="C659"/>
      <c r="D659"/>
      <c r="E659"/>
      <c r="F659"/>
      <c r="G659"/>
      <c r="H659"/>
      <c r="I659"/>
      <c r="J659"/>
      <c r="K659"/>
    </row>
    <row r="660" spans="1:11" ht="14.4" x14ac:dyDescent="0.3">
      <c r="A660"/>
      <c r="B660"/>
      <c r="C660"/>
      <c r="D660"/>
      <c r="E660"/>
      <c r="F660"/>
      <c r="G660"/>
      <c r="H660"/>
      <c r="I660"/>
      <c r="J660"/>
      <c r="K660"/>
    </row>
    <row r="661" spans="1:11" ht="14.4" x14ac:dyDescent="0.3">
      <c r="A661"/>
      <c r="B661"/>
      <c r="C661"/>
      <c r="D661"/>
      <c r="E661"/>
      <c r="F661"/>
      <c r="G661"/>
      <c r="H661"/>
      <c r="I661"/>
      <c r="J661"/>
      <c r="K661"/>
    </row>
    <row r="662" spans="1:11" ht="14.4" x14ac:dyDescent="0.3">
      <c r="A662"/>
      <c r="B662"/>
      <c r="C662"/>
      <c r="D662"/>
      <c r="E662"/>
      <c r="F662"/>
      <c r="G662"/>
      <c r="H662"/>
      <c r="I662"/>
      <c r="J662"/>
      <c r="K662"/>
    </row>
    <row r="663" spans="1:11" ht="14.4" x14ac:dyDescent="0.3">
      <c r="A663"/>
      <c r="B663"/>
      <c r="C663"/>
      <c r="D663"/>
      <c r="E663"/>
      <c r="F663"/>
      <c r="G663"/>
      <c r="H663"/>
      <c r="I663"/>
      <c r="J663"/>
      <c r="K663"/>
    </row>
    <row r="664" spans="1:11" ht="14.4" x14ac:dyDescent="0.3">
      <c r="A664"/>
      <c r="B664"/>
      <c r="C664"/>
      <c r="D664"/>
      <c r="E664"/>
      <c r="F664"/>
      <c r="G664"/>
      <c r="H664"/>
      <c r="I664"/>
      <c r="J664"/>
      <c r="K664"/>
    </row>
    <row r="665" spans="1:11" ht="14.4" x14ac:dyDescent="0.3">
      <c r="A665"/>
      <c r="B665"/>
      <c r="C665"/>
      <c r="D665"/>
      <c r="E665"/>
      <c r="F665"/>
      <c r="G665"/>
      <c r="H665"/>
      <c r="I665"/>
      <c r="J665"/>
      <c r="K665"/>
    </row>
    <row r="666" spans="1:11" ht="14.4" x14ac:dyDescent="0.3">
      <c r="A666"/>
      <c r="B666"/>
      <c r="C666"/>
      <c r="D666"/>
      <c r="E666"/>
      <c r="F666"/>
      <c r="G666"/>
      <c r="H666"/>
      <c r="I666"/>
      <c r="J666"/>
      <c r="K666"/>
    </row>
    <row r="667" spans="1:11" ht="14.4" x14ac:dyDescent="0.3">
      <c r="A667"/>
      <c r="B667"/>
      <c r="C667"/>
      <c r="D667"/>
      <c r="E667"/>
      <c r="F667"/>
      <c r="G667"/>
      <c r="H667"/>
      <c r="I667"/>
      <c r="J667"/>
      <c r="K667"/>
    </row>
    <row r="668" spans="1:11" ht="14.4" x14ac:dyDescent="0.3">
      <c r="A668"/>
      <c r="B668"/>
      <c r="C668"/>
      <c r="D668"/>
      <c r="E668"/>
      <c r="F668"/>
      <c r="G668"/>
      <c r="H668"/>
      <c r="I668"/>
      <c r="J668"/>
      <c r="K668"/>
    </row>
    <row r="669" spans="1:11" ht="14.4" x14ac:dyDescent="0.3">
      <c r="A669"/>
      <c r="B669"/>
      <c r="C669"/>
      <c r="D669"/>
      <c r="E669"/>
      <c r="F669"/>
      <c r="G669"/>
      <c r="H669"/>
      <c r="I669"/>
      <c r="J669"/>
      <c r="K669"/>
    </row>
    <row r="670" spans="1:11" ht="14.4" x14ac:dyDescent="0.3">
      <c r="A670"/>
      <c r="B670"/>
      <c r="C670"/>
      <c r="D670"/>
      <c r="E670"/>
      <c r="F670"/>
      <c r="G670"/>
      <c r="H670"/>
      <c r="I670"/>
      <c r="J670"/>
      <c r="K670"/>
    </row>
    <row r="671" spans="1:11" ht="14.4" x14ac:dyDescent="0.3">
      <c r="A671"/>
      <c r="B671"/>
      <c r="C671"/>
      <c r="D671"/>
      <c r="E671"/>
      <c r="F671"/>
      <c r="G671"/>
      <c r="H671"/>
      <c r="I671"/>
      <c r="J671"/>
      <c r="K671"/>
    </row>
    <row r="672" spans="1:11" ht="14.4" x14ac:dyDescent="0.3">
      <c r="A672"/>
      <c r="B672"/>
      <c r="C672"/>
      <c r="D672"/>
      <c r="E672"/>
      <c r="F672"/>
      <c r="G672"/>
      <c r="H672"/>
      <c r="I672"/>
      <c r="J672"/>
      <c r="K672"/>
    </row>
    <row r="673" spans="1:11" ht="14.4" x14ac:dyDescent="0.3">
      <c r="A673"/>
      <c r="B673"/>
      <c r="C673"/>
      <c r="D673"/>
      <c r="E673"/>
      <c r="F673"/>
      <c r="G673"/>
      <c r="H673"/>
      <c r="I673"/>
      <c r="J673"/>
      <c r="K673"/>
    </row>
    <row r="674" spans="1:11" ht="14.4" x14ac:dyDescent="0.3">
      <c r="A674"/>
      <c r="B674"/>
      <c r="C674"/>
      <c r="D674"/>
      <c r="E674"/>
      <c r="F674"/>
      <c r="G674"/>
      <c r="H674"/>
      <c r="I674"/>
      <c r="J674"/>
      <c r="K674"/>
    </row>
    <row r="675" spans="1:11" ht="14.4" x14ac:dyDescent="0.3">
      <c r="A675"/>
      <c r="B675"/>
      <c r="C675"/>
      <c r="D675"/>
      <c r="E675"/>
      <c r="F675"/>
      <c r="G675"/>
      <c r="H675"/>
      <c r="I675"/>
      <c r="J675"/>
      <c r="K675"/>
    </row>
    <row r="676" spans="1:11" ht="14.4" x14ac:dyDescent="0.3">
      <c r="A676"/>
      <c r="B676"/>
      <c r="C676"/>
      <c r="D676"/>
      <c r="E676"/>
      <c r="F676"/>
      <c r="G676"/>
      <c r="H676"/>
      <c r="I676"/>
      <c r="J676"/>
      <c r="K676"/>
    </row>
    <row r="677" spans="1:11" ht="14.4" x14ac:dyDescent="0.3">
      <c r="A677"/>
      <c r="B677"/>
      <c r="C677"/>
      <c r="D677"/>
      <c r="E677"/>
      <c r="F677"/>
      <c r="G677"/>
      <c r="H677"/>
      <c r="I677"/>
      <c r="J677"/>
      <c r="K677"/>
    </row>
    <row r="678" spans="1:11" ht="14.4" x14ac:dyDescent="0.3">
      <c r="A678"/>
      <c r="B678"/>
      <c r="C678"/>
      <c r="D678"/>
      <c r="E678"/>
      <c r="F678"/>
      <c r="G678"/>
      <c r="H678"/>
      <c r="I678"/>
      <c r="J678"/>
      <c r="K678"/>
    </row>
    <row r="679" spans="1:11" ht="14.4" x14ac:dyDescent="0.3">
      <c r="A679"/>
      <c r="B679"/>
      <c r="C679"/>
      <c r="D679"/>
      <c r="E679"/>
      <c r="F679"/>
      <c r="G679"/>
      <c r="H679"/>
      <c r="I679"/>
      <c r="J679"/>
      <c r="K679"/>
    </row>
    <row r="680" spans="1:11" ht="14.4" x14ac:dyDescent="0.3">
      <c r="A680"/>
      <c r="B680"/>
      <c r="C680"/>
      <c r="D680"/>
      <c r="E680"/>
      <c r="F680"/>
      <c r="G680"/>
      <c r="H680"/>
      <c r="I680"/>
      <c r="J680"/>
      <c r="K680"/>
    </row>
    <row r="681" spans="1:11" ht="14.4" x14ac:dyDescent="0.3">
      <c r="A681"/>
      <c r="B681"/>
      <c r="C681"/>
      <c r="D681"/>
      <c r="E681"/>
      <c r="F681"/>
      <c r="G681"/>
      <c r="H681"/>
      <c r="I681"/>
      <c r="J681"/>
      <c r="K681"/>
    </row>
    <row r="682" spans="1:11" ht="14.4" x14ac:dyDescent="0.3">
      <c r="A682"/>
      <c r="B682"/>
      <c r="C682"/>
      <c r="D682"/>
      <c r="E682"/>
      <c r="F682"/>
      <c r="G682"/>
      <c r="H682"/>
      <c r="I682"/>
      <c r="J682"/>
      <c r="K682"/>
    </row>
    <row r="683" spans="1:11" ht="14.4" x14ac:dyDescent="0.3">
      <c r="A683"/>
      <c r="B683"/>
      <c r="C683"/>
      <c r="D683"/>
      <c r="E683"/>
      <c r="F683"/>
      <c r="G683"/>
      <c r="H683"/>
      <c r="I683"/>
      <c r="J683"/>
      <c r="K683"/>
    </row>
    <row r="684" spans="1:11" ht="14.4" x14ac:dyDescent="0.3">
      <c r="A684"/>
      <c r="B684"/>
      <c r="C684"/>
      <c r="D684"/>
      <c r="E684"/>
      <c r="F684"/>
      <c r="G684"/>
      <c r="H684"/>
      <c r="I684"/>
      <c r="J684"/>
      <c r="K684"/>
    </row>
    <row r="685" spans="1:11" ht="14.4" x14ac:dyDescent="0.3">
      <c r="A685"/>
      <c r="B685"/>
      <c r="C685"/>
      <c r="D685"/>
      <c r="E685"/>
      <c r="F685"/>
      <c r="G685"/>
      <c r="H685"/>
      <c r="I685"/>
      <c r="J685"/>
      <c r="K685"/>
    </row>
    <row r="686" spans="1:11" ht="14.4" x14ac:dyDescent="0.3">
      <c r="A686"/>
      <c r="B686"/>
      <c r="C686"/>
      <c r="D686"/>
      <c r="E686"/>
      <c r="F686"/>
      <c r="G686"/>
      <c r="H686"/>
      <c r="I686"/>
      <c r="J686"/>
      <c r="K686"/>
    </row>
    <row r="687" spans="1:11" ht="14.4" x14ac:dyDescent="0.3">
      <c r="A687"/>
      <c r="B687"/>
      <c r="C687"/>
      <c r="D687"/>
      <c r="E687"/>
      <c r="F687"/>
      <c r="G687"/>
      <c r="H687"/>
      <c r="I687"/>
      <c r="J687"/>
      <c r="K687"/>
    </row>
    <row r="688" spans="1:11" ht="14.4" x14ac:dyDescent="0.3">
      <c r="A688"/>
      <c r="B688"/>
      <c r="C688"/>
      <c r="D688"/>
      <c r="E688"/>
      <c r="F688"/>
      <c r="G688"/>
      <c r="H688"/>
      <c r="I688"/>
      <c r="J688"/>
      <c r="K688"/>
    </row>
    <row r="689" spans="1:11" ht="14.4" x14ac:dyDescent="0.3">
      <c r="A689"/>
      <c r="B689"/>
      <c r="C689"/>
      <c r="D689"/>
      <c r="E689"/>
      <c r="F689"/>
      <c r="G689"/>
      <c r="H689"/>
      <c r="I689"/>
      <c r="J689"/>
      <c r="K689"/>
    </row>
    <row r="690" spans="1:11" ht="14.4" x14ac:dyDescent="0.3">
      <c r="A690"/>
      <c r="B690"/>
      <c r="C690"/>
      <c r="D690"/>
      <c r="E690"/>
      <c r="F690"/>
      <c r="G690"/>
      <c r="H690"/>
      <c r="I690"/>
      <c r="J690"/>
      <c r="K690"/>
    </row>
    <row r="691" spans="1:11" ht="14.4" x14ac:dyDescent="0.3">
      <c r="A691"/>
      <c r="B691"/>
      <c r="C691"/>
      <c r="D691"/>
      <c r="E691"/>
      <c r="F691"/>
      <c r="G691"/>
      <c r="H691"/>
      <c r="I691"/>
      <c r="J691"/>
      <c r="K691"/>
    </row>
    <row r="692" spans="1:11" ht="14.4" x14ac:dyDescent="0.3">
      <c r="A692"/>
      <c r="B692"/>
      <c r="C692"/>
      <c r="D692"/>
      <c r="E692"/>
      <c r="F692"/>
      <c r="G692"/>
      <c r="H692"/>
      <c r="I692"/>
      <c r="J692"/>
      <c r="K692"/>
    </row>
    <row r="693" spans="1:11" ht="14.4" x14ac:dyDescent="0.3">
      <c r="A693"/>
      <c r="B693"/>
      <c r="C693"/>
      <c r="D693"/>
      <c r="E693"/>
      <c r="F693"/>
      <c r="G693"/>
      <c r="H693"/>
      <c r="I693"/>
      <c r="J693"/>
      <c r="K693"/>
    </row>
    <row r="694" spans="1:11" ht="14.4" x14ac:dyDescent="0.3">
      <c r="A694"/>
      <c r="B694"/>
      <c r="C694"/>
      <c r="D694"/>
      <c r="E694"/>
      <c r="F694"/>
      <c r="G694"/>
      <c r="H694"/>
      <c r="I694"/>
      <c r="J694"/>
      <c r="K694"/>
    </row>
    <row r="695" spans="1:11" ht="14.4" x14ac:dyDescent="0.3">
      <c r="A695"/>
      <c r="B695"/>
      <c r="C695"/>
      <c r="D695"/>
      <c r="E695"/>
      <c r="F695"/>
      <c r="G695"/>
      <c r="H695"/>
      <c r="I695"/>
      <c r="J695"/>
      <c r="K695"/>
    </row>
    <row r="696" spans="1:11" ht="14.4" x14ac:dyDescent="0.3">
      <c r="A696"/>
      <c r="B696"/>
      <c r="C696"/>
      <c r="D696"/>
      <c r="E696"/>
      <c r="F696"/>
      <c r="G696"/>
      <c r="H696"/>
      <c r="I696"/>
      <c r="J696"/>
      <c r="K696"/>
    </row>
    <row r="697" spans="1:11" ht="14.4" x14ac:dyDescent="0.3">
      <c r="A697"/>
      <c r="B697"/>
      <c r="C697"/>
      <c r="D697"/>
      <c r="E697"/>
      <c r="F697"/>
      <c r="G697"/>
      <c r="H697"/>
      <c r="I697"/>
      <c r="J697"/>
      <c r="K697"/>
    </row>
    <row r="698" spans="1:11" ht="14.4" x14ac:dyDescent="0.3">
      <c r="A698"/>
      <c r="B698"/>
      <c r="C698"/>
      <c r="D698"/>
      <c r="E698"/>
      <c r="F698"/>
      <c r="G698"/>
      <c r="H698"/>
      <c r="I698"/>
      <c r="J698"/>
      <c r="K698"/>
    </row>
    <row r="699" spans="1:11" ht="14.4" x14ac:dyDescent="0.3">
      <c r="A699"/>
      <c r="B699"/>
      <c r="C699"/>
      <c r="D699"/>
      <c r="E699"/>
      <c r="F699"/>
      <c r="G699"/>
      <c r="H699"/>
      <c r="I699"/>
      <c r="J699"/>
      <c r="K699"/>
    </row>
    <row r="700" spans="1:11" ht="14.4" x14ac:dyDescent="0.3">
      <c r="A700"/>
      <c r="B700"/>
      <c r="C700"/>
      <c r="D700"/>
      <c r="E700"/>
      <c r="F700"/>
      <c r="G700"/>
      <c r="H700"/>
      <c r="I700"/>
      <c r="J700"/>
      <c r="K700"/>
    </row>
    <row r="701" spans="1:11" ht="14.4" x14ac:dyDescent="0.3">
      <c r="A701"/>
      <c r="B701"/>
      <c r="C701"/>
      <c r="D701"/>
      <c r="E701"/>
      <c r="F701"/>
      <c r="G701"/>
      <c r="H701"/>
      <c r="I701"/>
      <c r="J701"/>
      <c r="K701"/>
    </row>
    <row r="702" spans="1:11" ht="14.4" x14ac:dyDescent="0.3">
      <c r="A702"/>
      <c r="B702"/>
      <c r="C702"/>
      <c r="D702"/>
      <c r="E702"/>
      <c r="F702"/>
      <c r="G702"/>
      <c r="H702"/>
      <c r="I702"/>
      <c r="J702"/>
      <c r="K702"/>
    </row>
    <row r="703" spans="1:11" ht="14.4" x14ac:dyDescent="0.3">
      <c r="A703"/>
      <c r="B703"/>
      <c r="C703"/>
      <c r="D703"/>
      <c r="E703"/>
      <c r="F703"/>
      <c r="G703"/>
      <c r="H703"/>
      <c r="I703"/>
      <c r="J703"/>
      <c r="K703"/>
    </row>
    <row r="704" spans="1:11" ht="14.4" x14ac:dyDescent="0.3">
      <c r="A704"/>
      <c r="B704"/>
      <c r="C704"/>
      <c r="D704"/>
      <c r="E704"/>
      <c r="F704"/>
      <c r="G704"/>
      <c r="H704"/>
      <c r="I704"/>
      <c r="J704"/>
      <c r="K704"/>
    </row>
    <row r="705" spans="1:11" ht="14.4" x14ac:dyDescent="0.3">
      <c r="A705"/>
      <c r="B705"/>
      <c r="C705"/>
      <c r="D705"/>
      <c r="E705"/>
      <c r="F705"/>
      <c r="G705"/>
      <c r="H705"/>
      <c r="I705"/>
      <c r="J705"/>
      <c r="K705"/>
    </row>
    <row r="706" spans="1:11" ht="14.4" x14ac:dyDescent="0.3">
      <c r="A706"/>
      <c r="B706"/>
      <c r="C706"/>
      <c r="D706"/>
      <c r="E706"/>
      <c r="F706"/>
      <c r="G706"/>
      <c r="H706"/>
      <c r="I706"/>
      <c r="J706"/>
      <c r="K706"/>
    </row>
    <row r="707" spans="1:11" ht="14.4" x14ac:dyDescent="0.3">
      <c r="A707"/>
      <c r="B707"/>
      <c r="C707"/>
      <c r="D707"/>
      <c r="E707"/>
      <c r="F707"/>
      <c r="G707"/>
      <c r="H707"/>
      <c r="I707"/>
      <c r="J707"/>
      <c r="K707"/>
    </row>
    <row r="708" spans="1:11" ht="14.4" x14ac:dyDescent="0.3">
      <c r="A708"/>
      <c r="B708"/>
      <c r="C708"/>
      <c r="D708"/>
      <c r="E708"/>
      <c r="F708"/>
      <c r="G708"/>
      <c r="H708"/>
      <c r="I708"/>
      <c r="J708"/>
      <c r="K708"/>
    </row>
    <row r="709" spans="1:11" ht="14.4" x14ac:dyDescent="0.3">
      <c r="A709"/>
      <c r="B709"/>
      <c r="C709"/>
      <c r="D709"/>
      <c r="E709"/>
      <c r="F709"/>
      <c r="G709"/>
      <c r="H709"/>
      <c r="I709"/>
      <c r="J709"/>
      <c r="K709"/>
    </row>
    <row r="710" spans="1:11" ht="14.4" x14ac:dyDescent="0.3">
      <c r="A710"/>
      <c r="B710"/>
      <c r="C710"/>
      <c r="D710"/>
      <c r="E710"/>
      <c r="F710"/>
      <c r="G710"/>
      <c r="H710"/>
      <c r="I710"/>
      <c r="J710"/>
      <c r="K710"/>
    </row>
    <row r="711" spans="1:11" ht="14.4" x14ac:dyDescent="0.3">
      <c r="A711"/>
      <c r="B711"/>
      <c r="C711"/>
      <c r="D711"/>
      <c r="E711"/>
      <c r="F711"/>
      <c r="G711"/>
      <c r="H711"/>
      <c r="I711"/>
      <c r="J711"/>
      <c r="K711"/>
    </row>
    <row r="712" spans="1:11" ht="14.4" x14ac:dyDescent="0.3">
      <c r="A712"/>
      <c r="B712"/>
      <c r="C712"/>
      <c r="D712"/>
      <c r="E712"/>
      <c r="F712"/>
      <c r="G712"/>
      <c r="H712"/>
      <c r="I712"/>
      <c r="J712"/>
      <c r="K712"/>
    </row>
    <row r="713" spans="1:11" ht="14.4" x14ac:dyDescent="0.3">
      <c r="A713"/>
      <c r="B713"/>
      <c r="C713"/>
      <c r="D713"/>
      <c r="E713"/>
      <c r="F713"/>
      <c r="G713"/>
      <c r="H713"/>
      <c r="I713"/>
      <c r="J713"/>
      <c r="K713"/>
    </row>
  </sheetData>
  <autoFilter ref="A10:J444" xr:uid="{00000000-0009-0000-0000-000006000000}"/>
  <dataConsolidate/>
  <mergeCells count="4">
    <mergeCell ref="A444:F444"/>
    <mergeCell ref="A452:C452"/>
    <mergeCell ref="E452:F452"/>
    <mergeCell ref="E454:F454"/>
  </mergeCells>
  <phoneticPr fontId="2" type="noConversion"/>
  <dataValidations count="3">
    <dataValidation type="list" allowBlank="1" showInputMessage="1" showErrorMessage="1" sqref="E11:E443" xr:uid="{00000000-0002-0000-0600-000000000000}">
      <formula1>д</formula1>
    </dataValidation>
    <dataValidation type="list" allowBlank="1" showInputMessage="1" showErrorMessage="1" sqref="H11:H443" xr:uid="{00000000-0002-0000-0600-000001000000}">
      <formula1>рп</formula1>
    </dataValidation>
    <dataValidation type="list" allowBlank="1" showInputMessage="1" showErrorMessage="1" sqref="F11:F443" xr:uid="{00000000-0002-0000-0600-000002000000}">
      <formula1>трати</formula1>
    </dataValidation>
  </dataValidations>
  <printOptions horizontalCentered="1"/>
  <pageMargins left="0.51181102362204722" right="0.43307086614173229" top="0.82677165354330717" bottom="0.6692913385826772" header="0.43307086614173229" footer="0.27559055118110237"/>
  <pageSetup paperSize="9" scale="50" fitToHeight="0" orientation="portrait" r:id="rId2"/>
  <headerFooter alignWithMargins="0">
    <oddHeader xml:space="preserve">&amp;C&amp;"Arial,полужирный"&amp;12СПИСОК ОПЕРАЦІЙ ЗА ЗВІТНИЙ ПЕРІОД
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15">
    <tabColor theme="8" tint="0.59999389629810485"/>
    <pageSetUpPr fitToPage="1"/>
  </sheetPr>
  <dimension ref="A1:L713"/>
  <sheetViews>
    <sheetView topLeftCell="B1" zoomScale="83" zoomScaleNormal="100" zoomScaleSheetLayoutView="84" workbookViewId="0">
      <selection activeCell="H11" sqref="H11"/>
    </sheetView>
  </sheetViews>
  <sheetFormatPr defaultColWidth="9.109375" defaultRowHeight="13.2" x14ac:dyDescent="0.25"/>
  <cols>
    <col min="1" max="1" width="13.33203125" style="10" customWidth="1"/>
    <col min="2" max="2" width="18.6640625" style="10" customWidth="1"/>
    <col min="3" max="3" width="27.88671875" style="10" customWidth="1"/>
    <col min="4" max="4" width="5.33203125" style="10" customWidth="1"/>
    <col min="5" max="5" width="23.6640625" style="92" customWidth="1"/>
    <col min="6" max="6" width="21" style="10" customWidth="1"/>
    <col min="7" max="7" width="14.88671875" style="10" customWidth="1"/>
    <col min="8" max="8" width="13" style="10" customWidth="1"/>
    <col min="9" max="9" width="12.88671875" style="93" customWidth="1"/>
    <col min="10" max="10" width="10" style="10" bestFit="1" customWidth="1"/>
    <col min="11" max="16384" width="9.109375" style="10"/>
  </cols>
  <sheetData>
    <row r="1" spans="1:9" x14ac:dyDescent="0.25">
      <c r="A1" s="12"/>
      <c r="B1" s="12"/>
      <c r="C1" s="12"/>
      <c r="D1" s="12"/>
      <c r="E1" s="66"/>
      <c r="F1" s="12"/>
      <c r="G1" s="12"/>
      <c r="H1" s="12"/>
      <c r="I1" s="67"/>
    </row>
    <row r="2" spans="1:9" x14ac:dyDescent="0.25">
      <c r="A2" s="12" t="s">
        <v>169</v>
      </c>
      <c r="B2" s="12"/>
      <c r="C2" s="12"/>
      <c r="D2" s="12"/>
      <c r="E2" s="66"/>
      <c r="F2" s="12"/>
      <c r="G2" s="12"/>
      <c r="H2" s="12"/>
      <c r="I2" s="68">
        <v>0</v>
      </c>
    </row>
    <row r="3" spans="1:9" x14ac:dyDescent="0.25">
      <c r="A3" s="12" t="s">
        <v>19</v>
      </c>
      <c r="B3" s="12"/>
      <c r="C3" s="12"/>
      <c r="D3" s="12"/>
      <c r="E3" s="66"/>
      <c r="F3" s="12"/>
      <c r="G3" s="12"/>
      <c r="H3" s="12"/>
      <c r="I3" s="68">
        <v>0</v>
      </c>
    </row>
    <row r="4" spans="1:9" x14ac:dyDescent="0.25">
      <c r="A4" s="12" t="s">
        <v>20</v>
      </c>
      <c r="B4" s="12"/>
      <c r="C4" s="12"/>
      <c r="D4" s="12"/>
      <c r="E4" s="66"/>
      <c r="F4" s="12"/>
      <c r="G4" s="12"/>
      <c r="H4" s="12"/>
      <c r="I4" s="68">
        <v>0</v>
      </c>
    </row>
    <row r="5" spans="1:9" x14ac:dyDescent="0.25">
      <c r="A5" s="12" t="s">
        <v>21</v>
      </c>
      <c r="B5" s="12"/>
      <c r="C5" s="12"/>
      <c r="D5" s="12"/>
      <c r="E5" s="66"/>
      <c r="F5" s="12"/>
      <c r="G5" s="12"/>
      <c r="H5" s="12"/>
      <c r="I5" s="68">
        <v>0</v>
      </c>
    </row>
    <row r="6" spans="1:9" x14ac:dyDescent="0.25">
      <c r="A6" s="12" t="s">
        <v>22</v>
      </c>
      <c r="B6" s="12"/>
      <c r="C6" s="12"/>
      <c r="D6" s="12"/>
      <c r="E6" s="66"/>
      <c r="F6" s="12"/>
      <c r="G6" s="12"/>
      <c r="H6" s="12"/>
      <c r="I6" s="68">
        <v>0</v>
      </c>
    </row>
    <row r="7" spans="1:9" x14ac:dyDescent="0.25">
      <c r="A7" s="12"/>
      <c r="B7" s="12"/>
      <c r="C7" s="12"/>
      <c r="D7" s="12"/>
      <c r="E7" s="66"/>
      <c r="F7" s="12"/>
      <c r="G7" s="12"/>
      <c r="H7" s="12"/>
      <c r="I7" s="68"/>
    </row>
    <row r="8" spans="1:9" x14ac:dyDescent="0.25">
      <c r="A8" s="28" t="s">
        <v>23</v>
      </c>
      <c r="B8" s="12"/>
      <c r="C8" s="12"/>
      <c r="D8" s="12"/>
      <c r="E8" s="12"/>
      <c r="F8" s="12"/>
      <c r="G8" s="12"/>
      <c r="H8" s="12"/>
      <c r="I8" s="69">
        <f>I444</f>
        <v>0</v>
      </c>
    </row>
    <row r="9" spans="1:9" x14ac:dyDescent="0.25">
      <c r="A9" s="28"/>
      <c r="B9" s="12"/>
      <c r="C9" s="12"/>
      <c r="D9" s="12"/>
      <c r="E9" s="66"/>
      <c r="F9" s="12"/>
      <c r="G9" s="12"/>
      <c r="H9" s="12"/>
      <c r="I9" s="67"/>
    </row>
    <row r="10" spans="1:9" ht="66" x14ac:dyDescent="0.25">
      <c r="A10" s="70" t="s">
        <v>24</v>
      </c>
      <c r="B10" s="70" t="s">
        <v>25</v>
      </c>
      <c r="C10" s="71" t="s">
        <v>26</v>
      </c>
      <c r="D10" s="70" t="s">
        <v>27</v>
      </c>
      <c r="E10" s="70" t="s">
        <v>66</v>
      </c>
      <c r="F10" s="70" t="s">
        <v>88</v>
      </c>
      <c r="G10" s="70" t="s">
        <v>136</v>
      </c>
      <c r="H10" s="70" t="s">
        <v>89</v>
      </c>
      <c r="I10" s="72" t="s">
        <v>28</v>
      </c>
    </row>
    <row r="11" spans="1:9" s="77" customFormat="1" x14ac:dyDescent="0.25">
      <c r="A11" s="82"/>
      <c r="B11" s="75"/>
      <c r="C11" s="75"/>
      <c r="D11" s="73"/>
      <c r="E11" s="74"/>
      <c r="F11" s="75"/>
      <c r="G11" s="75"/>
      <c r="H11" s="75"/>
      <c r="I11" s="76"/>
    </row>
    <row r="12" spans="1:9" s="77" customFormat="1" x14ac:dyDescent="0.25">
      <c r="A12" s="82"/>
      <c r="B12" s="75"/>
      <c r="C12" s="75"/>
      <c r="D12" s="73"/>
      <c r="E12" s="74"/>
      <c r="F12" s="75"/>
      <c r="G12" s="75"/>
      <c r="H12" s="75"/>
      <c r="I12" s="76"/>
    </row>
    <row r="13" spans="1:9" s="79" customFormat="1" x14ac:dyDescent="0.3">
      <c r="A13" s="82"/>
      <c r="B13" s="75"/>
      <c r="C13" s="75"/>
      <c r="D13" s="73"/>
      <c r="E13" s="74"/>
      <c r="F13" s="75"/>
      <c r="G13" s="75"/>
      <c r="H13" s="75"/>
      <c r="I13" s="78"/>
    </row>
    <row r="14" spans="1:9" s="81" customFormat="1" x14ac:dyDescent="0.3">
      <c r="A14" s="82"/>
      <c r="B14" s="75"/>
      <c r="C14" s="75"/>
      <c r="D14" s="73"/>
      <c r="E14" s="74"/>
      <c r="F14" s="75"/>
      <c r="G14" s="75"/>
      <c r="H14" s="75"/>
      <c r="I14" s="80"/>
    </row>
    <row r="15" spans="1:9" s="81" customFormat="1" x14ac:dyDescent="0.3">
      <c r="A15" s="82"/>
      <c r="B15" s="75"/>
      <c r="C15" s="73"/>
      <c r="D15" s="73"/>
      <c r="E15" s="74"/>
      <c r="F15" s="75"/>
      <c r="G15" s="75"/>
      <c r="H15" s="75"/>
      <c r="I15" s="80"/>
    </row>
    <row r="16" spans="1:9" s="81" customFormat="1" x14ac:dyDescent="0.3">
      <c r="A16" s="82"/>
      <c r="B16" s="75"/>
      <c r="C16" s="73"/>
      <c r="D16" s="73"/>
      <c r="E16" s="74"/>
      <c r="F16" s="75"/>
      <c r="G16" s="75"/>
      <c r="H16" s="75"/>
      <c r="I16" s="80"/>
    </row>
    <row r="17" spans="1:9" s="81" customFormat="1" x14ac:dyDescent="0.3">
      <c r="A17" s="82"/>
      <c r="B17" s="75"/>
      <c r="C17" s="73"/>
      <c r="D17" s="73"/>
      <c r="E17" s="74"/>
      <c r="F17" s="75"/>
      <c r="G17" s="75"/>
      <c r="H17" s="75"/>
      <c r="I17" s="80"/>
    </row>
    <row r="18" spans="1:9" s="81" customFormat="1" x14ac:dyDescent="0.3">
      <c r="A18" s="82"/>
      <c r="B18" s="75"/>
      <c r="C18" s="73"/>
      <c r="D18" s="73"/>
      <c r="E18" s="74"/>
      <c r="F18" s="75"/>
      <c r="G18" s="75"/>
      <c r="H18" s="75"/>
      <c r="I18" s="80"/>
    </row>
    <row r="19" spans="1:9" s="81" customFormat="1" x14ac:dyDescent="0.3">
      <c r="A19" s="82"/>
      <c r="B19" s="75"/>
      <c r="C19" s="73"/>
      <c r="D19" s="73"/>
      <c r="E19" s="74"/>
      <c r="F19" s="75"/>
      <c r="G19" s="75"/>
      <c r="H19" s="75"/>
      <c r="I19" s="80"/>
    </row>
    <row r="20" spans="1:9" s="81" customFormat="1" x14ac:dyDescent="0.3">
      <c r="A20" s="82"/>
      <c r="B20" s="75"/>
      <c r="C20" s="73"/>
      <c r="D20" s="73"/>
      <c r="E20" s="74"/>
      <c r="F20" s="75"/>
      <c r="G20" s="75"/>
      <c r="H20" s="75"/>
      <c r="I20" s="80"/>
    </row>
    <row r="21" spans="1:9" s="81" customFormat="1" x14ac:dyDescent="0.3">
      <c r="A21" s="82"/>
      <c r="B21" s="75"/>
      <c r="C21" s="73"/>
      <c r="D21" s="73"/>
      <c r="E21" s="74"/>
      <c r="F21" s="75"/>
      <c r="G21" s="75"/>
      <c r="H21" s="75"/>
      <c r="I21" s="80"/>
    </row>
    <row r="22" spans="1:9" s="81" customFormat="1" x14ac:dyDescent="0.3">
      <c r="A22" s="82"/>
      <c r="B22" s="75"/>
      <c r="C22" s="73"/>
      <c r="D22" s="73"/>
      <c r="E22" s="74"/>
      <c r="F22" s="75"/>
      <c r="G22" s="75"/>
      <c r="H22" s="75"/>
      <c r="I22" s="80"/>
    </row>
    <row r="23" spans="1:9" s="81" customFormat="1" x14ac:dyDescent="0.3">
      <c r="A23" s="82"/>
      <c r="B23" s="75"/>
      <c r="C23" s="73"/>
      <c r="D23" s="73"/>
      <c r="E23" s="74"/>
      <c r="F23" s="75"/>
      <c r="G23" s="75"/>
      <c r="H23" s="75"/>
      <c r="I23" s="80"/>
    </row>
    <row r="24" spans="1:9" s="81" customFormat="1" x14ac:dyDescent="0.3">
      <c r="A24" s="82"/>
      <c r="B24" s="75"/>
      <c r="C24" s="73"/>
      <c r="D24" s="73"/>
      <c r="E24" s="74"/>
      <c r="F24" s="75"/>
      <c r="G24" s="75"/>
      <c r="H24" s="75"/>
      <c r="I24" s="80"/>
    </row>
    <row r="25" spans="1:9" s="81" customFormat="1" x14ac:dyDescent="0.3">
      <c r="A25" s="82"/>
      <c r="B25" s="75"/>
      <c r="C25" s="73"/>
      <c r="D25" s="73"/>
      <c r="E25" s="74"/>
      <c r="F25" s="75"/>
      <c r="G25" s="75"/>
      <c r="H25" s="75"/>
      <c r="I25" s="80"/>
    </row>
    <row r="26" spans="1:9" s="81" customFormat="1" x14ac:dyDescent="0.3">
      <c r="A26" s="82"/>
      <c r="B26" s="75"/>
      <c r="C26" s="73"/>
      <c r="D26" s="73"/>
      <c r="E26" s="74"/>
      <c r="F26" s="75"/>
      <c r="G26" s="75"/>
      <c r="H26" s="75"/>
      <c r="I26" s="80"/>
    </row>
    <row r="27" spans="1:9" s="81" customFormat="1" x14ac:dyDescent="0.3">
      <c r="A27" s="82"/>
      <c r="B27" s="75"/>
      <c r="C27" s="73"/>
      <c r="D27" s="73"/>
      <c r="E27" s="74"/>
      <c r="F27" s="75"/>
      <c r="G27" s="75"/>
      <c r="H27" s="75"/>
      <c r="I27" s="80"/>
    </row>
    <row r="28" spans="1:9" s="81" customFormat="1" x14ac:dyDescent="0.3">
      <c r="A28" s="82"/>
      <c r="B28" s="75"/>
      <c r="C28" s="73"/>
      <c r="D28" s="73"/>
      <c r="E28" s="74"/>
      <c r="F28" s="75"/>
      <c r="G28" s="75"/>
      <c r="H28" s="75"/>
      <c r="I28" s="80"/>
    </row>
    <row r="29" spans="1:9" s="81" customFormat="1" x14ac:dyDescent="0.3">
      <c r="A29" s="82"/>
      <c r="B29" s="75"/>
      <c r="C29" s="73"/>
      <c r="D29" s="73"/>
      <c r="E29" s="74"/>
      <c r="F29" s="75"/>
      <c r="G29" s="75"/>
      <c r="H29" s="75"/>
      <c r="I29" s="80"/>
    </row>
    <row r="30" spans="1:9" s="81" customFormat="1" x14ac:dyDescent="0.3">
      <c r="A30" s="82"/>
      <c r="B30" s="75"/>
      <c r="C30" s="73"/>
      <c r="D30" s="73"/>
      <c r="E30" s="74"/>
      <c r="F30" s="75"/>
      <c r="G30" s="75"/>
      <c r="H30" s="75"/>
      <c r="I30" s="80"/>
    </row>
    <row r="31" spans="1:9" s="81" customFormat="1" x14ac:dyDescent="0.3">
      <c r="A31" s="82"/>
      <c r="B31" s="75"/>
      <c r="C31" s="73"/>
      <c r="D31" s="73"/>
      <c r="E31" s="74"/>
      <c r="F31" s="75"/>
      <c r="G31" s="75"/>
      <c r="H31" s="75"/>
      <c r="I31" s="80"/>
    </row>
    <row r="32" spans="1:9" s="81" customFormat="1" x14ac:dyDescent="0.3">
      <c r="A32" s="82"/>
      <c r="B32" s="75"/>
      <c r="C32" s="73"/>
      <c r="D32" s="73"/>
      <c r="E32" s="74"/>
      <c r="F32" s="75"/>
      <c r="G32" s="75"/>
      <c r="H32" s="75"/>
      <c r="I32" s="80"/>
    </row>
    <row r="33" spans="1:9" s="81" customFormat="1" x14ac:dyDescent="0.3">
      <c r="A33" s="82"/>
      <c r="B33" s="75"/>
      <c r="C33" s="73"/>
      <c r="D33" s="73"/>
      <c r="E33" s="74"/>
      <c r="F33" s="75"/>
      <c r="G33" s="75"/>
      <c r="H33" s="75"/>
      <c r="I33" s="80"/>
    </row>
    <row r="34" spans="1:9" s="81" customFormat="1" x14ac:dyDescent="0.3">
      <c r="A34" s="82"/>
      <c r="B34" s="75"/>
      <c r="C34" s="73"/>
      <c r="D34" s="73"/>
      <c r="E34" s="74"/>
      <c r="F34" s="75"/>
      <c r="G34" s="75"/>
      <c r="H34" s="75"/>
      <c r="I34" s="80"/>
    </row>
    <row r="35" spans="1:9" s="81" customFormat="1" x14ac:dyDescent="0.3">
      <c r="A35" s="82"/>
      <c r="B35" s="75"/>
      <c r="C35" s="73"/>
      <c r="D35" s="73"/>
      <c r="E35" s="74"/>
      <c r="F35" s="75"/>
      <c r="G35" s="75"/>
      <c r="H35" s="75"/>
      <c r="I35" s="80"/>
    </row>
    <row r="36" spans="1:9" s="81" customFormat="1" x14ac:dyDescent="0.3">
      <c r="A36" s="82"/>
      <c r="B36" s="75"/>
      <c r="C36" s="73"/>
      <c r="D36" s="73"/>
      <c r="E36" s="74"/>
      <c r="F36" s="75"/>
      <c r="G36" s="75"/>
      <c r="H36" s="75"/>
      <c r="I36" s="80"/>
    </row>
    <row r="37" spans="1:9" s="81" customFormat="1" x14ac:dyDescent="0.3">
      <c r="A37" s="82"/>
      <c r="B37" s="75"/>
      <c r="C37" s="73"/>
      <c r="D37" s="73"/>
      <c r="E37" s="74"/>
      <c r="F37" s="75"/>
      <c r="G37" s="75"/>
      <c r="H37" s="75"/>
      <c r="I37" s="80"/>
    </row>
    <row r="38" spans="1:9" s="81" customFormat="1" x14ac:dyDescent="0.3">
      <c r="A38" s="82"/>
      <c r="B38" s="75"/>
      <c r="C38" s="73"/>
      <c r="D38" s="73"/>
      <c r="E38" s="74"/>
      <c r="F38" s="75"/>
      <c r="G38" s="75"/>
      <c r="H38" s="75"/>
      <c r="I38" s="80"/>
    </row>
    <row r="39" spans="1:9" s="81" customFormat="1" x14ac:dyDescent="0.3">
      <c r="A39" s="82"/>
      <c r="B39" s="75"/>
      <c r="C39" s="73"/>
      <c r="D39" s="73"/>
      <c r="E39" s="74"/>
      <c r="F39" s="75"/>
      <c r="G39" s="75"/>
      <c r="H39" s="75"/>
      <c r="I39" s="80"/>
    </row>
    <row r="40" spans="1:9" s="81" customFormat="1" x14ac:dyDescent="0.3">
      <c r="A40" s="82"/>
      <c r="B40" s="75"/>
      <c r="C40" s="73"/>
      <c r="D40" s="73"/>
      <c r="E40" s="74"/>
      <c r="F40" s="75"/>
      <c r="G40" s="75"/>
      <c r="H40" s="75"/>
      <c r="I40" s="80"/>
    </row>
    <row r="41" spans="1:9" s="81" customFormat="1" x14ac:dyDescent="0.3">
      <c r="A41" s="82"/>
      <c r="B41" s="75"/>
      <c r="C41" s="73"/>
      <c r="D41" s="73"/>
      <c r="E41" s="74"/>
      <c r="F41" s="75"/>
      <c r="G41" s="75"/>
      <c r="H41" s="75"/>
      <c r="I41" s="80"/>
    </row>
    <row r="42" spans="1:9" s="81" customFormat="1" x14ac:dyDescent="0.3">
      <c r="A42" s="82"/>
      <c r="B42" s="75"/>
      <c r="C42" s="73"/>
      <c r="D42" s="73"/>
      <c r="E42" s="74"/>
      <c r="F42" s="75"/>
      <c r="G42" s="75"/>
      <c r="H42" s="75"/>
      <c r="I42" s="80"/>
    </row>
    <row r="43" spans="1:9" s="81" customFormat="1" x14ac:dyDescent="0.3">
      <c r="A43" s="82"/>
      <c r="B43" s="75"/>
      <c r="C43" s="73"/>
      <c r="D43" s="73"/>
      <c r="E43" s="74"/>
      <c r="F43" s="75"/>
      <c r="G43" s="75"/>
      <c r="H43" s="75"/>
      <c r="I43" s="80"/>
    </row>
    <row r="44" spans="1:9" s="81" customFormat="1" x14ac:dyDescent="0.3">
      <c r="A44" s="82"/>
      <c r="B44" s="75"/>
      <c r="C44" s="73"/>
      <c r="D44" s="73"/>
      <c r="E44" s="74"/>
      <c r="F44" s="75"/>
      <c r="G44" s="75"/>
      <c r="H44" s="75"/>
      <c r="I44" s="80"/>
    </row>
    <row r="45" spans="1:9" s="81" customFormat="1" x14ac:dyDescent="0.3">
      <c r="A45" s="82"/>
      <c r="B45" s="75"/>
      <c r="C45" s="73"/>
      <c r="D45" s="73"/>
      <c r="E45" s="74"/>
      <c r="F45" s="75"/>
      <c r="G45" s="75"/>
      <c r="H45" s="75"/>
      <c r="I45" s="80"/>
    </row>
    <row r="46" spans="1:9" s="81" customFormat="1" x14ac:dyDescent="0.3">
      <c r="A46" s="82"/>
      <c r="B46" s="75"/>
      <c r="C46" s="73"/>
      <c r="D46" s="73"/>
      <c r="E46" s="74"/>
      <c r="F46" s="75"/>
      <c r="G46" s="75"/>
      <c r="H46" s="75"/>
      <c r="I46" s="80"/>
    </row>
    <row r="47" spans="1:9" s="81" customFormat="1" x14ac:dyDescent="0.3">
      <c r="A47" s="82"/>
      <c r="B47" s="75"/>
      <c r="C47" s="73"/>
      <c r="D47" s="73"/>
      <c r="E47" s="74"/>
      <c r="F47" s="75"/>
      <c r="G47" s="75"/>
      <c r="H47" s="75"/>
      <c r="I47" s="80"/>
    </row>
    <row r="48" spans="1:9" s="81" customFormat="1" x14ac:dyDescent="0.3">
      <c r="A48" s="82"/>
      <c r="B48" s="75"/>
      <c r="C48" s="73"/>
      <c r="D48" s="73"/>
      <c r="E48" s="74"/>
      <c r="F48" s="75"/>
      <c r="G48" s="75"/>
      <c r="H48" s="75"/>
      <c r="I48" s="80"/>
    </row>
    <row r="49" spans="1:9" s="81" customFormat="1" x14ac:dyDescent="0.3">
      <c r="A49" s="82"/>
      <c r="B49" s="75"/>
      <c r="C49" s="73"/>
      <c r="D49" s="73"/>
      <c r="E49" s="74"/>
      <c r="F49" s="75"/>
      <c r="G49" s="75"/>
      <c r="H49" s="75"/>
      <c r="I49" s="80"/>
    </row>
    <row r="50" spans="1:9" s="81" customFormat="1" x14ac:dyDescent="0.3">
      <c r="A50" s="82"/>
      <c r="B50" s="75"/>
      <c r="C50" s="73"/>
      <c r="D50" s="73"/>
      <c r="E50" s="74"/>
      <c r="F50" s="75"/>
      <c r="G50" s="75"/>
      <c r="H50" s="75"/>
      <c r="I50" s="80"/>
    </row>
    <row r="51" spans="1:9" s="81" customFormat="1" x14ac:dyDescent="0.3">
      <c r="A51" s="82"/>
      <c r="B51" s="75"/>
      <c r="C51" s="73"/>
      <c r="D51" s="73"/>
      <c r="E51" s="74"/>
      <c r="F51" s="75"/>
      <c r="G51" s="75"/>
      <c r="H51" s="75"/>
      <c r="I51" s="80"/>
    </row>
    <row r="52" spans="1:9" s="81" customFormat="1" x14ac:dyDescent="0.3">
      <c r="A52" s="82"/>
      <c r="B52" s="75"/>
      <c r="C52" s="73"/>
      <c r="D52" s="73"/>
      <c r="E52" s="74"/>
      <c r="F52" s="75"/>
      <c r="G52" s="75"/>
      <c r="H52" s="75"/>
      <c r="I52" s="80"/>
    </row>
    <row r="53" spans="1:9" s="81" customFormat="1" x14ac:dyDescent="0.3">
      <c r="A53" s="82"/>
      <c r="B53" s="75"/>
      <c r="C53" s="73"/>
      <c r="D53" s="73"/>
      <c r="E53" s="74"/>
      <c r="F53" s="75"/>
      <c r="G53" s="75"/>
      <c r="H53" s="75"/>
      <c r="I53" s="80"/>
    </row>
    <row r="54" spans="1:9" s="81" customFormat="1" x14ac:dyDescent="0.3">
      <c r="A54" s="82"/>
      <c r="B54" s="75"/>
      <c r="C54" s="73"/>
      <c r="D54" s="73"/>
      <c r="E54" s="74"/>
      <c r="F54" s="75"/>
      <c r="G54" s="75"/>
      <c r="H54" s="75"/>
      <c r="I54" s="80"/>
    </row>
    <row r="55" spans="1:9" s="81" customFormat="1" x14ac:dyDescent="0.3">
      <c r="A55" s="82"/>
      <c r="B55" s="75"/>
      <c r="C55" s="73"/>
      <c r="D55" s="73"/>
      <c r="E55" s="74"/>
      <c r="F55" s="75"/>
      <c r="G55" s="75"/>
      <c r="H55" s="75"/>
      <c r="I55" s="80"/>
    </row>
    <row r="56" spans="1:9" s="81" customFormat="1" x14ac:dyDescent="0.3">
      <c r="A56" s="82"/>
      <c r="B56" s="75"/>
      <c r="C56" s="73"/>
      <c r="D56" s="73"/>
      <c r="E56" s="74"/>
      <c r="F56" s="75"/>
      <c r="G56" s="75"/>
      <c r="H56" s="75"/>
      <c r="I56" s="80"/>
    </row>
    <row r="57" spans="1:9" s="81" customFormat="1" x14ac:dyDescent="0.3">
      <c r="A57" s="82"/>
      <c r="B57" s="75"/>
      <c r="C57" s="73"/>
      <c r="D57" s="73"/>
      <c r="E57" s="74"/>
      <c r="F57" s="75"/>
      <c r="G57" s="75"/>
      <c r="H57" s="75"/>
      <c r="I57" s="80"/>
    </row>
    <row r="58" spans="1:9" s="81" customFormat="1" x14ac:dyDescent="0.3">
      <c r="A58" s="82"/>
      <c r="B58" s="75"/>
      <c r="C58" s="73"/>
      <c r="D58" s="73"/>
      <c r="E58" s="74"/>
      <c r="F58" s="75"/>
      <c r="G58" s="75"/>
      <c r="H58" s="75"/>
      <c r="I58" s="80"/>
    </row>
    <row r="59" spans="1:9" s="81" customFormat="1" x14ac:dyDescent="0.3">
      <c r="A59" s="82"/>
      <c r="B59" s="75"/>
      <c r="C59" s="73"/>
      <c r="D59" s="73"/>
      <c r="E59" s="74"/>
      <c r="F59" s="75"/>
      <c r="G59" s="75"/>
      <c r="H59" s="75"/>
      <c r="I59" s="80"/>
    </row>
    <row r="60" spans="1:9" s="81" customFormat="1" x14ac:dyDescent="0.3">
      <c r="A60" s="82"/>
      <c r="B60" s="75"/>
      <c r="C60" s="73"/>
      <c r="D60" s="73"/>
      <c r="E60" s="74"/>
      <c r="F60" s="75"/>
      <c r="G60" s="75"/>
      <c r="H60" s="75"/>
      <c r="I60" s="80"/>
    </row>
    <row r="61" spans="1:9" s="81" customFormat="1" x14ac:dyDescent="0.3">
      <c r="A61" s="82"/>
      <c r="B61" s="75"/>
      <c r="C61" s="73"/>
      <c r="D61" s="73"/>
      <c r="E61" s="74"/>
      <c r="F61" s="75"/>
      <c r="G61" s="75"/>
      <c r="H61" s="75"/>
      <c r="I61" s="80"/>
    </row>
    <row r="62" spans="1:9" s="81" customFormat="1" x14ac:dyDescent="0.3">
      <c r="A62" s="82"/>
      <c r="B62" s="75"/>
      <c r="C62" s="73"/>
      <c r="D62" s="73"/>
      <c r="E62" s="74"/>
      <c r="F62" s="75"/>
      <c r="G62" s="75"/>
      <c r="H62" s="75"/>
      <c r="I62" s="78"/>
    </row>
    <row r="63" spans="1:9" s="81" customFormat="1" x14ac:dyDescent="0.3">
      <c r="A63" s="82"/>
      <c r="B63" s="75"/>
      <c r="C63" s="73"/>
      <c r="D63" s="73"/>
      <c r="E63" s="74"/>
      <c r="F63" s="75"/>
      <c r="G63" s="75"/>
      <c r="H63" s="75"/>
      <c r="I63" s="80"/>
    </row>
    <row r="64" spans="1:9" s="81" customFormat="1" x14ac:dyDescent="0.3">
      <c r="A64" s="82"/>
      <c r="B64" s="75"/>
      <c r="C64" s="73"/>
      <c r="D64" s="73"/>
      <c r="E64" s="74"/>
      <c r="F64" s="75"/>
      <c r="G64" s="75"/>
      <c r="H64" s="75"/>
      <c r="I64" s="80"/>
    </row>
    <row r="65" spans="1:10" s="81" customFormat="1" x14ac:dyDescent="0.3">
      <c r="A65" s="82"/>
      <c r="B65" s="75"/>
      <c r="C65" s="73"/>
      <c r="D65" s="73"/>
      <c r="E65" s="74"/>
      <c r="F65" s="75"/>
      <c r="G65" s="75"/>
      <c r="H65" s="75"/>
      <c r="I65" s="80"/>
    </row>
    <row r="66" spans="1:10" s="81" customFormat="1" x14ac:dyDescent="0.3">
      <c r="A66" s="82"/>
      <c r="B66" s="75"/>
      <c r="C66" s="73"/>
      <c r="D66" s="73"/>
      <c r="E66" s="74"/>
      <c r="F66" s="75"/>
      <c r="G66" s="75"/>
      <c r="H66" s="75"/>
      <c r="I66" s="80"/>
    </row>
    <row r="67" spans="1:10" s="81" customFormat="1" x14ac:dyDescent="0.3">
      <c r="A67" s="82"/>
      <c r="B67" s="75"/>
      <c r="C67" s="73"/>
      <c r="D67" s="73"/>
      <c r="E67" s="74"/>
      <c r="F67" s="75"/>
      <c r="G67" s="75"/>
      <c r="H67" s="75"/>
      <c r="I67" s="80"/>
      <c r="J67" s="83" t="s">
        <v>29</v>
      </c>
    </row>
    <row r="68" spans="1:10" s="81" customFormat="1" x14ac:dyDescent="0.3">
      <c r="A68" s="82"/>
      <c r="B68" s="75"/>
      <c r="C68" s="73"/>
      <c r="D68" s="73"/>
      <c r="E68" s="74"/>
      <c r="F68" s="75"/>
      <c r="G68" s="75"/>
      <c r="H68" s="75"/>
      <c r="I68" s="80"/>
    </row>
    <row r="69" spans="1:10" s="81" customFormat="1" x14ac:dyDescent="0.3">
      <c r="A69" s="82"/>
      <c r="B69" s="75"/>
      <c r="C69" s="73"/>
      <c r="D69" s="73"/>
      <c r="E69" s="74"/>
      <c r="F69" s="75"/>
      <c r="G69" s="75"/>
      <c r="H69" s="75"/>
      <c r="I69" s="80"/>
    </row>
    <row r="70" spans="1:10" s="81" customFormat="1" x14ac:dyDescent="0.3">
      <c r="A70" s="82"/>
      <c r="B70" s="75"/>
      <c r="C70" s="73"/>
      <c r="D70" s="73"/>
      <c r="E70" s="74"/>
      <c r="F70" s="75"/>
      <c r="G70" s="75"/>
      <c r="H70" s="75"/>
      <c r="I70" s="80"/>
    </row>
    <row r="71" spans="1:10" s="81" customFormat="1" x14ac:dyDescent="0.3">
      <c r="A71" s="82"/>
      <c r="B71" s="75"/>
      <c r="C71" s="73"/>
      <c r="D71" s="73"/>
      <c r="E71" s="74"/>
      <c r="F71" s="75"/>
      <c r="G71" s="75"/>
      <c r="H71" s="75"/>
      <c r="I71" s="80"/>
    </row>
    <row r="72" spans="1:10" s="81" customFormat="1" x14ac:dyDescent="0.3">
      <c r="A72" s="82"/>
      <c r="B72" s="75"/>
      <c r="C72" s="73"/>
      <c r="D72" s="73"/>
      <c r="E72" s="74"/>
      <c r="F72" s="75"/>
      <c r="G72" s="75"/>
      <c r="H72" s="75"/>
      <c r="I72" s="80"/>
    </row>
    <row r="73" spans="1:10" s="81" customFormat="1" x14ac:dyDescent="0.3">
      <c r="A73" s="82"/>
      <c r="B73" s="75"/>
      <c r="C73" s="73"/>
      <c r="D73" s="73"/>
      <c r="E73" s="74"/>
      <c r="F73" s="75"/>
      <c r="G73" s="75"/>
      <c r="H73" s="75"/>
      <c r="I73" s="80"/>
    </row>
    <row r="74" spans="1:10" s="81" customFormat="1" x14ac:dyDescent="0.3">
      <c r="A74" s="82"/>
      <c r="B74" s="75"/>
      <c r="C74" s="73"/>
      <c r="D74" s="73"/>
      <c r="E74" s="74"/>
      <c r="F74" s="75"/>
      <c r="G74" s="75"/>
      <c r="H74" s="75"/>
      <c r="I74" s="80"/>
    </row>
    <row r="75" spans="1:10" s="81" customFormat="1" x14ac:dyDescent="0.3">
      <c r="A75" s="82"/>
      <c r="B75" s="75"/>
      <c r="C75" s="73"/>
      <c r="D75" s="73"/>
      <c r="E75" s="74"/>
      <c r="F75" s="75"/>
      <c r="G75" s="75"/>
      <c r="H75" s="75"/>
      <c r="I75" s="80"/>
      <c r="J75" s="83" t="s">
        <v>29</v>
      </c>
    </row>
    <row r="76" spans="1:10" s="81" customFormat="1" x14ac:dyDescent="0.3">
      <c r="A76" s="82"/>
      <c r="B76" s="75"/>
      <c r="C76" s="73"/>
      <c r="D76" s="73"/>
      <c r="E76" s="74"/>
      <c r="F76" s="75"/>
      <c r="G76" s="75"/>
      <c r="H76" s="75"/>
      <c r="I76" s="80"/>
    </row>
    <row r="77" spans="1:10" s="81" customFormat="1" x14ac:dyDescent="0.3">
      <c r="A77" s="82"/>
      <c r="B77" s="75"/>
      <c r="C77" s="73"/>
      <c r="D77" s="73"/>
      <c r="E77" s="74"/>
      <c r="F77" s="75"/>
      <c r="G77" s="75"/>
      <c r="H77" s="75"/>
      <c r="I77" s="80"/>
    </row>
    <row r="78" spans="1:10" s="81" customFormat="1" x14ac:dyDescent="0.3">
      <c r="A78" s="82"/>
      <c r="B78" s="75"/>
      <c r="C78" s="73"/>
      <c r="D78" s="73"/>
      <c r="E78" s="74"/>
      <c r="F78" s="75"/>
      <c r="G78" s="75"/>
      <c r="H78" s="75"/>
      <c r="I78" s="80"/>
    </row>
    <row r="79" spans="1:10" s="81" customFormat="1" x14ac:dyDescent="0.3">
      <c r="A79" s="82"/>
      <c r="B79" s="75"/>
      <c r="C79" s="73"/>
      <c r="D79" s="73"/>
      <c r="E79" s="74"/>
      <c r="F79" s="75"/>
      <c r="G79" s="75"/>
      <c r="H79" s="75"/>
      <c r="I79" s="80"/>
    </row>
    <row r="80" spans="1:10" s="81" customFormat="1" x14ac:dyDescent="0.3">
      <c r="A80" s="82"/>
      <c r="B80" s="75"/>
      <c r="C80" s="73"/>
      <c r="D80" s="73"/>
      <c r="E80" s="74"/>
      <c r="F80" s="75"/>
      <c r="G80" s="75"/>
      <c r="H80" s="75"/>
      <c r="I80" s="80"/>
    </row>
    <row r="81" spans="1:10" s="81" customFormat="1" x14ac:dyDescent="0.3">
      <c r="A81" s="82"/>
      <c r="B81" s="75"/>
      <c r="C81" s="73"/>
      <c r="D81" s="73"/>
      <c r="E81" s="74"/>
      <c r="F81" s="75"/>
      <c r="G81" s="75"/>
      <c r="H81" s="75"/>
      <c r="I81" s="80"/>
    </row>
    <row r="82" spans="1:10" s="81" customFormat="1" x14ac:dyDescent="0.3">
      <c r="A82" s="82"/>
      <c r="B82" s="75"/>
      <c r="C82" s="73"/>
      <c r="D82" s="73"/>
      <c r="E82" s="74"/>
      <c r="F82" s="75"/>
      <c r="G82" s="75"/>
      <c r="H82" s="75"/>
      <c r="I82" s="80"/>
    </row>
    <row r="83" spans="1:10" s="81" customFormat="1" x14ac:dyDescent="0.3">
      <c r="A83" s="82"/>
      <c r="B83" s="75"/>
      <c r="C83" s="73"/>
      <c r="D83" s="73"/>
      <c r="E83" s="74"/>
      <c r="F83" s="75"/>
      <c r="G83" s="75"/>
      <c r="H83" s="75"/>
      <c r="I83" s="80"/>
      <c r="J83" s="83" t="s">
        <v>29</v>
      </c>
    </row>
    <row r="84" spans="1:10" s="81" customFormat="1" x14ac:dyDescent="0.3">
      <c r="A84" s="82"/>
      <c r="B84" s="75"/>
      <c r="C84" s="73"/>
      <c r="D84" s="73"/>
      <c r="E84" s="74"/>
      <c r="F84" s="75"/>
      <c r="G84" s="75"/>
      <c r="H84" s="75"/>
      <c r="I84" s="80"/>
    </row>
    <row r="85" spans="1:10" s="81" customFormat="1" x14ac:dyDescent="0.3">
      <c r="A85" s="82"/>
      <c r="B85" s="75"/>
      <c r="C85" s="73"/>
      <c r="D85" s="73"/>
      <c r="E85" s="74"/>
      <c r="F85" s="75"/>
      <c r="G85" s="75"/>
      <c r="H85" s="75"/>
      <c r="I85" s="80"/>
    </row>
    <row r="86" spans="1:10" s="81" customFormat="1" x14ac:dyDescent="0.3">
      <c r="A86" s="82"/>
      <c r="B86" s="75"/>
      <c r="C86" s="73"/>
      <c r="D86" s="73"/>
      <c r="E86" s="74"/>
      <c r="F86" s="75"/>
      <c r="G86" s="75"/>
      <c r="H86" s="75"/>
      <c r="I86" s="80"/>
    </row>
    <row r="87" spans="1:10" s="81" customFormat="1" x14ac:dyDescent="0.3">
      <c r="A87" s="82"/>
      <c r="B87" s="75"/>
      <c r="C87" s="73"/>
      <c r="D87" s="73"/>
      <c r="E87" s="74"/>
      <c r="F87" s="75"/>
      <c r="G87" s="75"/>
      <c r="H87" s="75"/>
      <c r="I87" s="80"/>
    </row>
    <row r="88" spans="1:10" s="81" customFormat="1" x14ac:dyDescent="0.3">
      <c r="A88" s="82"/>
      <c r="B88" s="75"/>
      <c r="C88" s="73"/>
      <c r="D88" s="73"/>
      <c r="E88" s="74"/>
      <c r="F88" s="75"/>
      <c r="G88" s="75"/>
      <c r="H88" s="75"/>
      <c r="I88" s="80"/>
    </row>
    <row r="89" spans="1:10" s="81" customFormat="1" x14ac:dyDescent="0.3">
      <c r="A89" s="82"/>
      <c r="B89" s="75"/>
      <c r="C89" s="73"/>
      <c r="D89" s="73"/>
      <c r="E89" s="74"/>
      <c r="F89" s="75"/>
      <c r="G89" s="75"/>
      <c r="H89" s="75"/>
      <c r="I89" s="80"/>
    </row>
    <row r="90" spans="1:10" s="81" customFormat="1" x14ac:dyDescent="0.3">
      <c r="A90" s="82"/>
      <c r="B90" s="75"/>
      <c r="C90" s="73"/>
      <c r="D90" s="73"/>
      <c r="E90" s="74"/>
      <c r="F90" s="75"/>
      <c r="G90" s="75"/>
      <c r="H90" s="75"/>
      <c r="I90" s="80"/>
    </row>
    <row r="91" spans="1:10" s="81" customFormat="1" x14ac:dyDescent="0.3">
      <c r="A91" s="82"/>
      <c r="B91" s="75"/>
      <c r="C91" s="73"/>
      <c r="D91" s="73"/>
      <c r="E91" s="74"/>
      <c r="F91" s="75"/>
      <c r="G91" s="75"/>
      <c r="H91" s="75"/>
      <c r="I91" s="80"/>
      <c r="J91" s="83" t="s">
        <v>29</v>
      </c>
    </row>
    <row r="92" spans="1:10" s="81" customFormat="1" x14ac:dyDescent="0.3">
      <c r="A92" s="82"/>
      <c r="B92" s="75"/>
      <c r="C92" s="73"/>
      <c r="D92" s="73"/>
      <c r="E92" s="74"/>
      <c r="F92" s="75"/>
      <c r="G92" s="75"/>
      <c r="H92" s="75"/>
      <c r="I92" s="80"/>
    </row>
    <row r="93" spans="1:10" s="81" customFormat="1" x14ac:dyDescent="0.3">
      <c r="A93" s="82"/>
      <c r="B93" s="75"/>
      <c r="C93" s="73"/>
      <c r="D93" s="73"/>
      <c r="E93" s="74"/>
      <c r="F93" s="75"/>
      <c r="G93" s="75"/>
      <c r="H93" s="75"/>
      <c r="I93" s="80"/>
    </row>
    <row r="94" spans="1:10" s="81" customFormat="1" x14ac:dyDescent="0.3">
      <c r="A94" s="82"/>
      <c r="B94" s="75"/>
      <c r="C94" s="73"/>
      <c r="D94" s="73"/>
      <c r="E94" s="74"/>
      <c r="F94" s="75"/>
      <c r="G94" s="75"/>
      <c r="H94" s="75"/>
      <c r="I94" s="80"/>
    </row>
    <row r="95" spans="1:10" s="81" customFormat="1" x14ac:dyDescent="0.3">
      <c r="A95" s="82"/>
      <c r="B95" s="75"/>
      <c r="C95" s="73"/>
      <c r="D95" s="73"/>
      <c r="E95" s="74"/>
      <c r="F95" s="75"/>
      <c r="G95" s="75"/>
      <c r="H95" s="75"/>
      <c r="I95" s="80"/>
    </row>
    <row r="96" spans="1:10" s="81" customFormat="1" x14ac:dyDescent="0.3">
      <c r="A96" s="82"/>
      <c r="B96" s="75"/>
      <c r="C96" s="73"/>
      <c r="D96" s="73"/>
      <c r="E96" s="74"/>
      <c r="F96" s="75"/>
      <c r="G96" s="75"/>
      <c r="H96" s="75"/>
      <c r="I96" s="80"/>
    </row>
    <row r="97" spans="1:10" s="81" customFormat="1" x14ac:dyDescent="0.3">
      <c r="A97" s="82"/>
      <c r="B97" s="75"/>
      <c r="C97" s="73"/>
      <c r="D97" s="73"/>
      <c r="E97" s="74"/>
      <c r="F97" s="75"/>
      <c r="G97" s="75"/>
      <c r="H97" s="75"/>
      <c r="I97" s="80"/>
    </row>
    <row r="98" spans="1:10" s="81" customFormat="1" x14ac:dyDescent="0.3">
      <c r="A98" s="82"/>
      <c r="B98" s="75"/>
      <c r="C98" s="73"/>
      <c r="D98" s="73"/>
      <c r="E98" s="74"/>
      <c r="F98" s="75"/>
      <c r="G98" s="75"/>
      <c r="H98" s="75"/>
      <c r="I98" s="80"/>
    </row>
    <row r="99" spans="1:10" s="81" customFormat="1" x14ac:dyDescent="0.3">
      <c r="A99" s="82"/>
      <c r="B99" s="75"/>
      <c r="C99" s="73"/>
      <c r="D99" s="73"/>
      <c r="E99" s="74"/>
      <c r="F99" s="75"/>
      <c r="G99" s="75"/>
      <c r="H99" s="75"/>
      <c r="I99" s="80"/>
      <c r="J99" s="83" t="s">
        <v>29</v>
      </c>
    </row>
    <row r="100" spans="1:10" s="81" customFormat="1" x14ac:dyDescent="0.3">
      <c r="A100" s="82"/>
      <c r="B100" s="75"/>
      <c r="C100" s="73"/>
      <c r="D100" s="73"/>
      <c r="E100" s="74"/>
      <c r="F100" s="75"/>
      <c r="G100" s="75"/>
      <c r="H100" s="75"/>
      <c r="I100" s="80"/>
    </row>
    <row r="101" spans="1:10" s="81" customFormat="1" x14ac:dyDescent="0.3">
      <c r="A101" s="82"/>
      <c r="B101" s="75"/>
      <c r="C101" s="73"/>
      <c r="D101" s="73"/>
      <c r="E101" s="74"/>
      <c r="F101" s="75"/>
      <c r="G101" s="75"/>
      <c r="H101" s="75"/>
      <c r="I101" s="80"/>
      <c r="J101" s="81" t="s">
        <v>29</v>
      </c>
    </row>
    <row r="102" spans="1:10" s="81" customFormat="1" x14ac:dyDescent="0.3">
      <c r="A102" s="82"/>
      <c r="B102" s="75"/>
      <c r="C102" s="73"/>
      <c r="D102" s="73"/>
      <c r="E102" s="74"/>
      <c r="F102" s="75"/>
      <c r="G102" s="75"/>
      <c r="H102" s="75"/>
      <c r="I102" s="80"/>
    </row>
    <row r="103" spans="1:10" s="81" customFormat="1" x14ac:dyDescent="0.3">
      <c r="A103" s="82"/>
      <c r="B103" s="75"/>
      <c r="C103" s="73"/>
      <c r="D103" s="73"/>
      <c r="E103" s="74"/>
      <c r="F103" s="75"/>
      <c r="G103" s="75"/>
      <c r="H103" s="75"/>
      <c r="I103" s="80"/>
    </row>
    <row r="104" spans="1:10" s="81" customFormat="1" x14ac:dyDescent="0.3">
      <c r="A104" s="82"/>
      <c r="B104" s="75"/>
      <c r="C104" s="73"/>
      <c r="D104" s="73"/>
      <c r="E104" s="74"/>
      <c r="F104" s="75"/>
      <c r="G104" s="75"/>
      <c r="H104" s="75"/>
      <c r="I104" s="80"/>
    </row>
    <row r="105" spans="1:10" s="81" customFormat="1" x14ac:dyDescent="0.3">
      <c r="A105" s="82"/>
      <c r="B105" s="75"/>
      <c r="C105" s="73"/>
      <c r="D105" s="73"/>
      <c r="E105" s="74"/>
      <c r="F105" s="75"/>
      <c r="G105" s="75"/>
      <c r="H105" s="75"/>
      <c r="I105" s="80"/>
    </row>
    <row r="106" spans="1:10" s="81" customFormat="1" x14ac:dyDescent="0.3">
      <c r="A106" s="82"/>
      <c r="B106" s="75"/>
      <c r="C106" s="73"/>
      <c r="D106" s="73"/>
      <c r="E106" s="74"/>
      <c r="F106" s="75"/>
      <c r="G106" s="75"/>
      <c r="H106" s="75"/>
      <c r="I106" s="80"/>
    </row>
    <row r="107" spans="1:10" s="81" customFormat="1" x14ac:dyDescent="0.3">
      <c r="A107" s="82"/>
      <c r="B107" s="75"/>
      <c r="C107" s="73"/>
      <c r="D107" s="73"/>
      <c r="E107" s="74"/>
      <c r="F107" s="75"/>
      <c r="G107" s="75"/>
      <c r="H107" s="75"/>
      <c r="I107" s="80"/>
    </row>
    <row r="108" spans="1:10" s="81" customFormat="1" x14ac:dyDescent="0.3">
      <c r="A108" s="82"/>
      <c r="B108" s="75"/>
      <c r="C108" s="73"/>
      <c r="D108" s="73"/>
      <c r="E108" s="74"/>
      <c r="F108" s="75"/>
      <c r="G108" s="75"/>
      <c r="H108" s="75"/>
      <c r="I108" s="80"/>
    </row>
    <row r="109" spans="1:10" s="81" customFormat="1" x14ac:dyDescent="0.3">
      <c r="A109" s="82"/>
      <c r="B109" s="75"/>
      <c r="C109" s="73"/>
      <c r="D109" s="73"/>
      <c r="E109" s="74"/>
      <c r="F109" s="75"/>
      <c r="G109" s="75"/>
      <c r="H109" s="75"/>
      <c r="I109" s="80"/>
    </row>
    <row r="110" spans="1:10" s="81" customFormat="1" x14ac:dyDescent="0.3">
      <c r="A110" s="82"/>
      <c r="B110" s="75"/>
      <c r="C110" s="73"/>
      <c r="D110" s="73"/>
      <c r="E110" s="74"/>
      <c r="F110" s="75"/>
      <c r="G110" s="75"/>
      <c r="H110" s="75"/>
      <c r="I110" s="80"/>
    </row>
    <row r="111" spans="1:10" s="81" customFormat="1" x14ac:dyDescent="0.3">
      <c r="A111" s="82"/>
      <c r="B111" s="75"/>
      <c r="C111" s="73"/>
      <c r="D111" s="73"/>
      <c r="E111" s="74"/>
      <c r="F111" s="75"/>
      <c r="G111" s="75"/>
      <c r="H111" s="75"/>
      <c r="I111" s="80"/>
    </row>
    <row r="112" spans="1:10" s="81" customFormat="1" x14ac:dyDescent="0.3">
      <c r="A112" s="82"/>
      <c r="B112" s="75"/>
      <c r="C112" s="73"/>
      <c r="D112" s="73"/>
      <c r="E112" s="74"/>
      <c r="F112" s="75"/>
      <c r="G112" s="75"/>
      <c r="H112" s="75"/>
      <c r="I112" s="80"/>
    </row>
    <row r="113" spans="1:10" s="81" customFormat="1" x14ac:dyDescent="0.3">
      <c r="A113" s="82"/>
      <c r="B113" s="75"/>
      <c r="C113" s="73"/>
      <c r="D113" s="73"/>
      <c r="E113" s="74"/>
      <c r="F113" s="75"/>
      <c r="G113" s="75"/>
      <c r="H113" s="75"/>
      <c r="I113" s="80"/>
    </row>
    <row r="114" spans="1:10" s="81" customFormat="1" x14ac:dyDescent="0.3">
      <c r="A114" s="82"/>
      <c r="B114" s="75"/>
      <c r="C114" s="73"/>
      <c r="D114" s="73"/>
      <c r="E114" s="74"/>
      <c r="F114" s="75"/>
      <c r="G114" s="75"/>
      <c r="H114" s="75"/>
      <c r="I114" s="80"/>
      <c r="J114" s="81" t="s">
        <v>29</v>
      </c>
    </row>
    <row r="115" spans="1:10" s="81" customFormat="1" x14ac:dyDescent="0.3">
      <c r="A115" s="82"/>
      <c r="B115" s="75"/>
      <c r="C115" s="73"/>
      <c r="D115" s="73"/>
      <c r="E115" s="74"/>
      <c r="F115" s="75"/>
      <c r="G115" s="75"/>
      <c r="H115" s="75"/>
      <c r="I115" s="80"/>
    </row>
    <row r="116" spans="1:10" s="81" customFormat="1" x14ac:dyDescent="0.3">
      <c r="A116" s="82"/>
      <c r="B116" s="75"/>
      <c r="C116" s="73"/>
      <c r="D116" s="73"/>
      <c r="E116" s="74"/>
      <c r="F116" s="75"/>
      <c r="G116" s="75"/>
      <c r="H116" s="75"/>
      <c r="I116" s="80"/>
    </row>
    <row r="117" spans="1:10" s="81" customFormat="1" x14ac:dyDescent="0.3">
      <c r="A117" s="82"/>
      <c r="B117" s="75"/>
      <c r="C117" s="73"/>
      <c r="D117" s="73"/>
      <c r="E117" s="74"/>
      <c r="F117" s="75"/>
      <c r="G117" s="75"/>
      <c r="H117" s="75"/>
      <c r="I117" s="80"/>
      <c r="J117" s="81" t="s">
        <v>29</v>
      </c>
    </row>
    <row r="118" spans="1:10" s="81" customFormat="1" x14ac:dyDescent="0.3">
      <c r="A118" s="82"/>
      <c r="B118" s="75"/>
      <c r="C118" s="73"/>
      <c r="D118" s="73"/>
      <c r="E118" s="74"/>
      <c r="F118" s="75"/>
      <c r="G118" s="75"/>
      <c r="H118" s="75"/>
      <c r="I118" s="80"/>
      <c r="J118" s="81" t="s">
        <v>29</v>
      </c>
    </row>
    <row r="119" spans="1:10" s="81" customFormat="1" x14ac:dyDescent="0.3">
      <c r="A119" s="82"/>
      <c r="B119" s="75"/>
      <c r="C119" s="73"/>
      <c r="D119" s="73"/>
      <c r="E119" s="74"/>
      <c r="F119" s="75"/>
      <c r="G119" s="75"/>
      <c r="H119" s="75"/>
      <c r="I119" s="80"/>
    </row>
    <row r="120" spans="1:10" s="81" customFormat="1" x14ac:dyDescent="0.3">
      <c r="A120" s="82"/>
      <c r="B120" s="75"/>
      <c r="C120" s="73"/>
      <c r="D120" s="73"/>
      <c r="E120" s="74"/>
      <c r="F120" s="75"/>
      <c r="G120" s="75"/>
      <c r="H120" s="75"/>
      <c r="I120" s="80"/>
    </row>
    <row r="121" spans="1:10" s="81" customFormat="1" x14ac:dyDescent="0.3">
      <c r="A121" s="82"/>
      <c r="B121" s="75"/>
      <c r="C121" s="73"/>
      <c r="D121" s="73"/>
      <c r="E121" s="74"/>
      <c r="F121" s="75"/>
      <c r="G121" s="75"/>
      <c r="H121" s="75"/>
      <c r="I121" s="80"/>
      <c r="J121" s="81" t="s">
        <v>29</v>
      </c>
    </row>
    <row r="122" spans="1:10" s="81" customFormat="1" x14ac:dyDescent="0.3">
      <c r="A122" s="82"/>
      <c r="B122" s="75"/>
      <c r="C122" s="73"/>
      <c r="D122" s="73"/>
      <c r="E122" s="74"/>
      <c r="F122" s="75"/>
      <c r="G122" s="75"/>
      <c r="H122" s="75"/>
      <c r="I122" s="80"/>
      <c r="J122" s="81" t="s">
        <v>29</v>
      </c>
    </row>
    <row r="123" spans="1:10" s="81" customFormat="1" x14ac:dyDescent="0.3">
      <c r="A123" s="82"/>
      <c r="B123" s="75"/>
      <c r="C123" s="73"/>
      <c r="D123" s="73"/>
      <c r="E123" s="74"/>
      <c r="F123" s="75"/>
      <c r="G123" s="75"/>
      <c r="H123" s="75"/>
      <c r="I123" s="80"/>
      <c r="J123" s="81" t="s">
        <v>29</v>
      </c>
    </row>
    <row r="124" spans="1:10" s="81" customFormat="1" x14ac:dyDescent="0.3">
      <c r="A124" s="82"/>
      <c r="B124" s="75"/>
      <c r="C124" s="73"/>
      <c r="D124" s="73"/>
      <c r="E124" s="74"/>
      <c r="F124" s="75"/>
      <c r="G124" s="75"/>
      <c r="H124" s="75"/>
      <c r="I124" s="80"/>
    </row>
    <row r="125" spans="1:10" s="81" customFormat="1" x14ac:dyDescent="0.3">
      <c r="A125" s="82"/>
      <c r="B125" s="75"/>
      <c r="C125" s="73"/>
      <c r="D125" s="73"/>
      <c r="E125" s="74"/>
      <c r="F125" s="75"/>
      <c r="G125" s="75"/>
      <c r="H125" s="75"/>
      <c r="I125" s="80"/>
    </row>
    <row r="126" spans="1:10" s="81" customFormat="1" x14ac:dyDescent="0.3">
      <c r="A126" s="82"/>
      <c r="B126" s="75"/>
      <c r="C126" s="73"/>
      <c r="D126" s="73"/>
      <c r="E126" s="74"/>
      <c r="F126" s="75"/>
      <c r="G126" s="75"/>
      <c r="H126" s="75"/>
      <c r="I126" s="80"/>
    </row>
    <row r="127" spans="1:10" s="81" customFormat="1" x14ac:dyDescent="0.3">
      <c r="A127" s="82"/>
      <c r="B127" s="75"/>
      <c r="C127" s="73"/>
      <c r="D127" s="73"/>
      <c r="E127" s="74"/>
      <c r="F127" s="75"/>
      <c r="G127" s="75"/>
      <c r="H127" s="75"/>
      <c r="I127" s="80"/>
    </row>
    <row r="128" spans="1:10" s="81" customFormat="1" x14ac:dyDescent="0.3">
      <c r="A128" s="82"/>
      <c r="B128" s="75"/>
      <c r="C128" s="73"/>
      <c r="D128" s="73"/>
      <c r="E128" s="74"/>
      <c r="F128" s="75"/>
      <c r="G128" s="75"/>
      <c r="H128" s="75"/>
      <c r="I128" s="80"/>
    </row>
    <row r="129" spans="1:10" s="81" customFormat="1" x14ac:dyDescent="0.3">
      <c r="A129" s="82"/>
      <c r="B129" s="75"/>
      <c r="C129" s="73"/>
      <c r="D129" s="73"/>
      <c r="E129" s="74"/>
      <c r="F129" s="75"/>
      <c r="G129" s="75"/>
      <c r="H129" s="75"/>
      <c r="I129" s="80"/>
    </row>
    <row r="130" spans="1:10" s="81" customFormat="1" x14ac:dyDescent="0.3">
      <c r="A130" s="82"/>
      <c r="B130" s="75"/>
      <c r="C130" s="73"/>
      <c r="D130" s="73"/>
      <c r="E130" s="74"/>
      <c r="F130" s="75"/>
      <c r="G130" s="75"/>
      <c r="H130" s="75"/>
      <c r="I130" s="80"/>
    </row>
    <row r="131" spans="1:10" s="81" customFormat="1" x14ac:dyDescent="0.3">
      <c r="A131" s="82"/>
      <c r="B131" s="75"/>
      <c r="C131" s="73"/>
      <c r="D131" s="73"/>
      <c r="E131" s="74"/>
      <c r="F131" s="75"/>
      <c r="G131" s="75"/>
      <c r="H131" s="75"/>
      <c r="I131" s="80"/>
    </row>
    <row r="132" spans="1:10" s="81" customFormat="1" x14ac:dyDescent="0.3">
      <c r="A132" s="82"/>
      <c r="B132" s="75"/>
      <c r="C132" s="73"/>
      <c r="D132" s="73"/>
      <c r="E132" s="74"/>
      <c r="F132" s="75"/>
      <c r="G132" s="75"/>
      <c r="H132" s="75"/>
      <c r="I132" s="80"/>
    </row>
    <row r="133" spans="1:10" s="81" customFormat="1" x14ac:dyDescent="0.3">
      <c r="A133" s="82"/>
      <c r="B133" s="75"/>
      <c r="C133" s="73"/>
      <c r="D133" s="73"/>
      <c r="E133" s="74"/>
      <c r="F133" s="75"/>
      <c r="G133" s="75"/>
      <c r="H133" s="75"/>
      <c r="I133" s="80"/>
    </row>
    <row r="134" spans="1:10" s="81" customFormat="1" x14ac:dyDescent="0.3">
      <c r="A134" s="82"/>
      <c r="B134" s="75"/>
      <c r="C134" s="73"/>
      <c r="D134" s="73"/>
      <c r="E134" s="74"/>
      <c r="F134" s="75"/>
      <c r="G134" s="75"/>
      <c r="H134" s="75"/>
      <c r="I134" s="80"/>
      <c r="J134" s="81" t="s">
        <v>29</v>
      </c>
    </row>
    <row r="135" spans="1:10" s="81" customFormat="1" x14ac:dyDescent="0.3">
      <c r="A135" s="82"/>
      <c r="B135" s="75"/>
      <c r="C135" s="73"/>
      <c r="D135" s="73"/>
      <c r="E135" s="74"/>
      <c r="F135" s="75"/>
      <c r="G135" s="75"/>
      <c r="H135" s="75"/>
      <c r="I135" s="80"/>
    </row>
    <row r="136" spans="1:10" s="81" customFormat="1" x14ac:dyDescent="0.3">
      <c r="A136" s="82"/>
      <c r="B136" s="75"/>
      <c r="C136" s="73"/>
      <c r="D136" s="73"/>
      <c r="E136" s="74"/>
      <c r="F136" s="75"/>
      <c r="G136" s="75"/>
      <c r="H136" s="75"/>
      <c r="I136" s="80"/>
    </row>
    <row r="137" spans="1:10" s="81" customFormat="1" x14ac:dyDescent="0.3">
      <c r="A137" s="82"/>
      <c r="B137" s="75"/>
      <c r="C137" s="73"/>
      <c r="D137" s="73"/>
      <c r="E137" s="74"/>
      <c r="F137" s="75"/>
      <c r="G137" s="75"/>
      <c r="H137" s="75"/>
      <c r="I137" s="78"/>
    </row>
    <row r="138" spans="1:10" s="81" customFormat="1" x14ac:dyDescent="0.3">
      <c r="A138" s="82"/>
      <c r="B138" s="75"/>
      <c r="C138" s="73"/>
      <c r="D138" s="73"/>
      <c r="E138" s="74"/>
      <c r="F138" s="75"/>
      <c r="G138" s="75"/>
      <c r="H138" s="75"/>
      <c r="I138" s="80"/>
    </row>
    <row r="139" spans="1:10" s="81" customFormat="1" x14ac:dyDescent="0.3">
      <c r="A139" s="82"/>
      <c r="B139" s="75"/>
      <c r="C139" s="73"/>
      <c r="D139" s="73"/>
      <c r="E139" s="74"/>
      <c r="F139" s="75"/>
      <c r="G139" s="75"/>
      <c r="H139" s="75"/>
      <c r="I139" s="80"/>
    </row>
    <row r="140" spans="1:10" s="81" customFormat="1" x14ac:dyDescent="0.3">
      <c r="A140" s="82"/>
      <c r="B140" s="75"/>
      <c r="C140" s="73"/>
      <c r="D140" s="73"/>
      <c r="E140" s="74"/>
      <c r="F140" s="75"/>
      <c r="G140" s="75"/>
      <c r="H140" s="75"/>
      <c r="I140" s="80"/>
    </row>
    <row r="141" spans="1:10" s="81" customFormat="1" x14ac:dyDescent="0.3">
      <c r="A141" s="82"/>
      <c r="B141" s="75"/>
      <c r="C141" s="73"/>
      <c r="D141" s="73"/>
      <c r="E141" s="74"/>
      <c r="F141" s="75"/>
      <c r="G141" s="75"/>
      <c r="H141" s="75"/>
      <c r="I141" s="80"/>
    </row>
    <row r="142" spans="1:10" s="81" customFormat="1" x14ac:dyDescent="0.3">
      <c r="A142" s="82"/>
      <c r="B142" s="75"/>
      <c r="C142" s="73"/>
      <c r="D142" s="73"/>
      <c r="E142" s="74"/>
      <c r="F142" s="75"/>
      <c r="G142" s="75"/>
      <c r="H142" s="75"/>
      <c r="I142" s="80"/>
    </row>
    <row r="143" spans="1:10" s="81" customFormat="1" x14ac:dyDescent="0.3">
      <c r="A143" s="82"/>
      <c r="B143" s="75"/>
      <c r="C143" s="73"/>
      <c r="D143" s="73"/>
      <c r="E143" s="74"/>
      <c r="F143" s="75"/>
      <c r="G143" s="75"/>
      <c r="H143" s="75"/>
      <c r="I143" s="80"/>
    </row>
    <row r="144" spans="1:10" s="81" customFormat="1" x14ac:dyDescent="0.3">
      <c r="A144" s="82"/>
      <c r="B144" s="75"/>
      <c r="C144" s="73"/>
      <c r="D144" s="73"/>
      <c r="E144" s="74"/>
      <c r="F144" s="75"/>
      <c r="G144" s="75"/>
      <c r="H144" s="75"/>
      <c r="I144" s="80"/>
    </row>
    <row r="145" spans="1:9" s="81" customFormat="1" x14ac:dyDescent="0.3">
      <c r="A145" s="82"/>
      <c r="B145" s="75"/>
      <c r="C145" s="73"/>
      <c r="D145" s="73"/>
      <c r="E145" s="74"/>
      <c r="F145" s="75"/>
      <c r="G145" s="75"/>
      <c r="H145" s="75"/>
      <c r="I145" s="80"/>
    </row>
    <row r="146" spans="1:9" s="81" customFormat="1" x14ac:dyDescent="0.3">
      <c r="A146" s="82"/>
      <c r="B146" s="75"/>
      <c r="C146" s="73"/>
      <c r="D146" s="73"/>
      <c r="E146" s="74"/>
      <c r="F146" s="75"/>
      <c r="G146" s="75"/>
      <c r="H146" s="75"/>
      <c r="I146" s="80"/>
    </row>
    <row r="147" spans="1:9" s="81" customFormat="1" x14ac:dyDescent="0.3">
      <c r="A147" s="82"/>
      <c r="B147" s="75"/>
      <c r="C147" s="73"/>
      <c r="D147" s="73"/>
      <c r="E147" s="74"/>
      <c r="F147" s="75"/>
      <c r="G147" s="75"/>
      <c r="H147" s="75"/>
      <c r="I147" s="80"/>
    </row>
    <row r="148" spans="1:9" s="81" customFormat="1" x14ac:dyDescent="0.3">
      <c r="A148" s="82"/>
      <c r="B148" s="75"/>
      <c r="C148" s="73"/>
      <c r="D148" s="73"/>
      <c r="E148" s="74"/>
      <c r="F148" s="75"/>
      <c r="G148" s="75"/>
      <c r="H148" s="75"/>
      <c r="I148" s="80"/>
    </row>
    <row r="149" spans="1:9" s="81" customFormat="1" x14ac:dyDescent="0.3">
      <c r="A149" s="82"/>
      <c r="B149" s="75"/>
      <c r="C149" s="73"/>
      <c r="D149" s="73"/>
      <c r="E149" s="74"/>
      <c r="F149" s="75"/>
      <c r="G149" s="75"/>
      <c r="H149" s="75"/>
      <c r="I149" s="80"/>
    </row>
    <row r="150" spans="1:9" s="81" customFormat="1" x14ac:dyDescent="0.3">
      <c r="A150" s="82"/>
      <c r="B150" s="75"/>
      <c r="C150" s="73"/>
      <c r="D150" s="73"/>
      <c r="E150" s="74"/>
      <c r="F150" s="75"/>
      <c r="G150" s="75"/>
      <c r="H150" s="75"/>
      <c r="I150" s="80"/>
    </row>
    <row r="151" spans="1:9" s="81" customFormat="1" x14ac:dyDescent="0.3">
      <c r="A151" s="82"/>
      <c r="B151" s="75"/>
      <c r="C151" s="73"/>
      <c r="D151" s="73"/>
      <c r="E151" s="74"/>
      <c r="F151" s="75"/>
      <c r="G151" s="75"/>
      <c r="H151" s="75"/>
      <c r="I151" s="80"/>
    </row>
    <row r="152" spans="1:9" s="81" customFormat="1" x14ac:dyDescent="0.3">
      <c r="A152" s="82"/>
      <c r="B152" s="75"/>
      <c r="C152" s="73"/>
      <c r="D152" s="73"/>
      <c r="E152" s="74"/>
      <c r="F152" s="75"/>
      <c r="G152" s="75"/>
      <c r="H152" s="75"/>
      <c r="I152" s="80"/>
    </row>
    <row r="153" spans="1:9" s="81" customFormat="1" x14ac:dyDescent="0.3">
      <c r="A153" s="82"/>
      <c r="B153" s="75"/>
      <c r="C153" s="73"/>
      <c r="D153" s="73"/>
      <c r="E153" s="74"/>
      <c r="F153" s="75"/>
      <c r="G153" s="75"/>
      <c r="H153" s="75"/>
      <c r="I153" s="80"/>
    </row>
    <row r="154" spans="1:9" s="81" customFormat="1" x14ac:dyDescent="0.3">
      <c r="A154" s="82"/>
      <c r="B154" s="75"/>
      <c r="C154" s="73"/>
      <c r="D154" s="73"/>
      <c r="E154" s="74"/>
      <c r="F154" s="75"/>
      <c r="G154" s="75"/>
      <c r="H154" s="75"/>
      <c r="I154" s="80"/>
    </row>
    <row r="155" spans="1:9" s="81" customFormat="1" x14ac:dyDescent="0.3">
      <c r="A155" s="82"/>
      <c r="B155" s="75"/>
      <c r="C155" s="73"/>
      <c r="D155" s="73"/>
      <c r="E155" s="74"/>
      <c r="F155" s="75"/>
      <c r="G155" s="75"/>
      <c r="H155" s="75"/>
      <c r="I155" s="80"/>
    </row>
    <row r="156" spans="1:9" s="81" customFormat="1" x14ac:dyDescent="0.3">
      <c r="A156" s="82"/>
      <c r="B156" s="75"/>
      <c r="C156" s="73"/>
      <c r="D156" s="73"/>
      <c r="E156" s="74"/>
      <c r="F156" s="75"/>
      <c r="G156" s="75"/>
      <c r="H156" s="75"/>
      <c r="I156" s="80"/>
    </row>
    <row r="157" spans="1:9" s="81" customFormat="1" x14ac:dyDescent="0.3">
      <c r="A157" s="82"/>
      <c r="B157" s="75"/>
      <c r="C157" s="73"/>
      <c r="D157" s="73"/>
      <c r="E157" s="74"/>
      <c r="F157" s="75"/>
      <c r="G157" s="75"/>
      <c r="H157" s="75"/>
      <c r="I157" s="80"/>
    </row>
    <row r="158" spans="1:9" s="81" customFormat="1" x14ac:dyDescent="0.3">
      <c r="A158" s="82"/>
      <c r="B158" s="75"/>
      <c r="C158" s="73"/>
      <c r="D158" s="73"/>
      <c r="E158" s="74"/>
      <c r="F158" s="75"/>
      <c r="G158" s="75"/>
      <c r="H158" s="75"/>
      <c r="I158" s="80"/>
    </row>
    <row r="159" spans="1:9" s="81" customFormat="1" x14ac:dyDescent="0.3">
      <c r="A159" s="82"/>
      <c r="B159" s="75"/>
      <c r="C159" s="73"/>
      <c r="D159" s="73"/>
      <c r="E159" s="74"/>
      <c r="F159" s="75"/>
      <c r="G159" s="75"/>
      <c r="H159" s="75"/>
      <c r="I159" s="80"/>
    </row>
    <row r="160" spans="1:9" s="81" customFormat="1" x14ac:dyDescent="0.3">
      <c r="A160" s="82"/>
      <c r="B160" s="75"/>
      <c r="C160" s="73"/>
      <c r="D160" s="73"/>
      <c r="E160" s="74"/>
      <c r="F160" s="75"/>
      <c r="G160" s="75"/>
      <c r="H160" s="75"/>
      <c r="I160" s="80"/>
    </row>
    <row r="161" spans="1:9" s="81" customFormat="1" x14ac:dyDescent="0.3">
      <c r="A161" s="82"/>
      <c r="B161" s="75"/>
      <c r="C161" s="73"/>
      <c r="D161" s="73"/>
      <c r="E161" s="74"/>
      <c r="F161" s="75"/>
      <c r="G161" s="75"/>
      <c r="H161" s="75"/>
      <c r="I161" s="80"/>
    </row>
    <row r="162" spans="1:9" s="81" customFormat="1" x14ac:dyDescent="0.3">
      <c r="A162" s="82"/>
      <c r="B162" s="75"/>
      <c r="C162" s="73"/>
      <c r="D162" s="73"/>
      <c r="E162" s="74"/>
      <c r="F162" s="75"/>
      <c r="G162" s="75"/>
      <c r="H162" s="75"/>
      <c r="I162" s="80"/>
    </row>
    <row r="163" spans="1:9" s="81" customFormat="1" x14ac:dyDescent="0.3">
      <c r="A163" s="82"/>
      <c r="B163" s="75"/>
      <c r="C163" s="73"/>
      <c r="D163" s="73"/>
      <c r="E163" s="74"/>
      <c r="F163" s="75"/>
      <c r="G163" s="75"/>
      <c r="H163" s="75"/>
      <c r="I163" s="80"/>
    </row>
    <row r="164" spans="1:9" s="81" customFormat="1" x14ac:dyDescent="0.3">
      <c r="A164" s="82"/>
      <c r="B164" s="75"/>
      <c r="C164" s="73"/>
      <c r="D164" s="73"/>
      <c r="E164" s="74"/>
      <c r="F164" s="75"/>
      <c r="G164" s="75"/>
      <c r="H164" s="75"/>
      <c r="I164" s="80"/>
    </row>
    <row r="165" spans="1:9" s="81" customFormat="1" x14ac:dyDescent="0.3">
      <c r="A165" s="82"/>
      <c r="B165" s="75"/>
      <c r="C165" s="73"/>
      <c r="D165" s="73"/>
      <c r="E165" s="74"/>
      <c r="F165" s="75"/>
      <c r="G165" s="75"/>
      <c r="H165" s="75"/>
      <c r="I165" s="80"/>
    </row>
    <row r="166" spans="1:9" s="81" customFormat="1" x14ac:dyDescent="0.3">
      <c r="A166" s="82"/>
      <c r="B166" s="75"/>
      <c r="C166" s="73"/>
      <c r="D166" s="73"/>
      <c r="E166" s="74"/>
      <c r="F166" s="75"/>
      <c r="G166" s="75"/>
      <c r="H166" s="75"/>
      <c r="I166" s="80"/>
    </row>
    <row r="167" spans="1:9" s="81" customFormat="1" x14ac:dyDescent="0.3">
      <c r="A167" s="82"/>
      <c r="B167" s="75"/>
      <c r="C167" s="73"/>
      <c r="D167" s="73"/>
      <c r="E167" s="74"/>
      <c r="F167" s="75"/>
      <c r="G167" s="75"/>
      <c r="H167" s="75"/>
      <c r="I167" s="80"/>
    </row>
    <row r="168" spans="1:9" s="81" customFormat="1" x14ac:dyDescent="0.3">
      <c r="A168" s="82"/>
      <c r="B168" s="75"/>
      <c r="C168" s="73"/>
      <c r="D168" s="73"/>
      <c r="E168" s="74"/>
      <c r="F168" s="75"/>
      <c r="G168" s="75"/>
      <c r="H168" s="75"/>
      <c r="I168" s="80"/>
    </row>
    <row r="169" spans="1:9" s="81" customFormat="1" x14ac:dyDescent="0.3">
      <c r="A169" s="82"/>
      <c r="B169" s="75"/>
      <c r="C169" s="73"/>
      <c r="D169" s="73"/>
      <c r="E169" s="74"/>
      <c r="F169" s="75"/>
      <c r="G169" s="75"/>
      <c r="H169" s="75"/>
      <c r="I169" s="80"/>
    </row>
    <row r="170" spans="1:9" s="81" customFormat="1" x14ac:dyDescent="0.3">
      <c r="A170" s="82"/>
      <c r="B170" s="75"/>
      <c r="C170" s="73"/>
      <c r="D170" s="73"/>
      <c r="E170" s="74"/>
      <c r="F170" s="75"/>
      <c r="G170" s="75"/>
      <c r="H170" s="75"/>
      <c r="I170" s="80"/>
    </row>
    <row r="171" spans="1:9" s="81" customFormat="1" x14ac:dyDescent="0.3">
      <c r="A171" s="82"/>
      <c r="B171" s="75"/>
      <c r="C171" s="73"/>
      <c r="D171" s="73"/>
      <c r="E171" s="74"/>
      <c r="F171" s="75"/>
      <c r="G171" s="75"/>
      <c r="H171" s="75"/>
      <c r="I171" s="80"/>
    </row>
    <row r="172" spans="1:9" s="81" customFormat="1" x14ac:dyDescent="0.3">
      <c r="A172" s="82"/>
      <c r="B172" s="75"/>
      <c r="C172" s="73"/>
      <c r="D172" s="73"/>
      <c r="E172" s="74"/>
      <c r="F172" s="75"/>
      <c r="G172" s="75"/>
      <c r="H172" s="75"/>
      <c r="I172" s="80"/>
    </row>
    <row r="173" spans="1:9" s="81" customFormat="1" x14ac:dyDescent="0.3">
      <c r="A173" s="82"/>
      <c r="B173" s="75"/>
      <c r="C173" s="73"/>
      <c r="D173" s="73"/>
      <c r="E173" s="74"/>
      <c r="F173" s="75"/>
      <c r="G173" s="75"/>
      <c r="H173" s="75"/>
      <c r="I173" s="80"/>
    </row>
    <row r="174" spans="1:9" s="81" customFormat="1" x14ac:dyDescent="0.3">
      <c r="A174" s="82"/>
      <c r="B174" s="75"/>
      <c r="C174" s="73"/>
      <c r="D174" s="73"/>
      <c r="E174" s="74"/>
      <c r="F174" s="75"/>
      <c r="G174" s="75"/>
      <c r="H174" s="75"/>
      <c r="I174" s="80"/>
    </row>
    <row r="175" spans="1:9" s="81" customFormat="1" x14ac:dyDescent="0.3">
      <c r="A175" s="82"/>
      <c r="B175" s="75"/>
      <c r="C175" s="73"/>
      <c r="D175" s="73"/>
      <c r="E175" s="74"/>
      <c r="F175" s="75"/>
      <c r="G175" s="75"/>
      <c r="H175" s="75"/>
      <c r="I175" s="80"/>
    </row>
    <row r="176" spans="1:9" s="81" customFormat="1" x14ac:dyDescent="0.3">
      <c r="A176" s="82"/>
      <c r="B176" s="75"/>
      <c r="C176" s="73"/>
      <c r="D176" s="73"/>
      <c r="E176" s="74"/>
      <c r="F176" s="75"/>
      <c r="G176" s="75"/>
      <c r="H176" s="75"/>
      <c r="I176" s="80"/>
    </row>
    <row r="177" spans="1:10" s="81" customFormat="1" x14ac:dyDescent="0.3">
      <c r="A177" s="82"/>
      <c r="B177" s="75"/>
      <c r="C177" s="73"/>
      <c r="D177" s="73"/>
      <c r="E177" s="74"/>
      <c r="F177" s="75"/>
      <c r="G177" s="75"/>
      <c r="H177" s="75"/>
      <c r="I177" s="80"/>
    </row>
    <row r="178" spans="1:10" s="81" customFormat="1" x14ac:dyDescent="0.3">
      <c r="A178" s="82"/>
      <c r="B178" s="75"/>
      <c r="C178" s="73"/>
      <c r="D178" s="73"/>
      <c r="E178" s="74"/>
      <c r="F178" s="75"/>
      <c r="G178" s="75"/>
      <c r="H178" s="75"/>
      <c r="I178" s="80"/>
    </row>
    <row r="179" spans="1:10" s="81" customFormat="1" x14ac:dyDescent="0.3">
      <c r="A179" s="82"/>
      <c r="B179" s="75"/>
      <c r="C179" s="73"/>
      <c r="D179" s="73"/>
      <c r="E179" s="74"/>
      <c r="F179" s="75"/>
      <c r="G179" s="75"/>
      <c r="H179" s="75"/>
      <c r="I179" s="80"/>
    </row>
    <row r="180" spans="1:10" s="81" customFormat="1" x14ac:dyDescent="0.3">
      <c r="A180" s="82"/>
      <c r="B180" s="75"/>
      <c r="C180" s="73"/>
      <c r="D180" s="73"/>
      <c r="E180" s="74"/>
      <c r="F180" s="75"/>
      <c r="G180" s="75"/>
      <c r="H180" s="75"/>
      <c r="I180" s="80"/>
    </row>
    <row r="181" spans="1:10" s="81" customFormat="1" x14ac:dyDescent="0.3">
      <c r="A181" s="82"/>
      <c r="B181" s="75"/>
      <c r="C181" s="73"/>
      <c r="D181" s="73"/>
      <c r="E181" s="74"/>
      <c r="F181" s="75"/>
      <c r="G181" s="75"/>
      <c r="H181" s="75"/>
      <c r="I181" s="80"/>
    </row>
    <row r="182" spans="1:10" s="81" customFormat="1" x14ac:dyDescent="0.3">
      <c r="A182" s="82"/>
      <c r="B182" s="75"/>
      <c r="C182" s="73"/>
      <c r="D182" s="73"/>
      <c r="E182" s="74"/>
      <c r="F182" s="75"/>
      <c r="G182" s="75"/>
      <c r="H182" s="75"/>
      <c r="I182" s="80"/>
    </row>
    <row r="183" spans="1:10" s="81" customFormat="1" x14ac:dyDescent="0.3">
      <c r="A183" s="82"/>
      <c r="B183" s="75"/>
      <c r="C183" s="73"/>
      <c r="D183" s="73"/>
      <c r="E183" s="74"/>
      <c r="F183" s="75"/>
      <c r="G183" s="75"/>
      <c r="H183" s="75"/>
      <c r="I183" s="80"/>
    </row>
    <row r="184" spans="1:10" s="81" customFormat="1" x14ac:dyDescent="0.3">
      <c r="A184" s="82"/>
      <c r="B184" s="75"/>
      <c r="C184" s="73"/>
      <c r="D184" s="73"/>
      <c r="E184" s="74"/>
      <c r="F184" s="75"/>
      <c r="G184" s="75"/>
      <c r="H184" s="75"/>
      <c r="I184" s="80"/>
    </row>
    <row r="185" spans="1:10" s="81" customFormat="1" x14ac:dyDescent="0.3">
      <c r="A185" s="82"/>
      <c r="B185" s="75"/>
      <c r="C185" s="73"/>
      <c r="D185" s="73"/>
      <c r="E185" s="74"/>
      <c r="F185" s="75"/>
      <c r="G185" s="75"/>
      <c r="H185" s="75"/>
      <c r="I185" s="80"/>
    </row>
    <row r="186" spans="1:10" s="81" customFormat="1" x14ac:dyDescent="0.3">
      <c r="A186" s="82"/>
      <c r="B186" s="75"/>
      <c r="C186" s="73"/>
      <c r="D186" s="73"/>
      <c r="E186" s="74"/>
      <c r="F186" s="75"/>
      <c r="G186" s="75"/>
      <c r="H186" s="75"/>
      <c r="I186" s="80"/>
      <c r="J186" s="83" t="s">
        <v>29</v>
      </c>
    </row>
    <row r="187" spans="1:10" s="81" customFormat="1" x14ac:dyDescent="0.3">
      <c r="A187" s="82"/>
      <c r="B187" s="75"/>
      <c r="C187" s="73"/>
      <c r="D187" s="73"/>
      <c r="E187" s="74"/>
      <c r="F187" s="75"/>
      <c r="G187" s="75"/>
      <c r="H187" s="75"/>
      <c r="I187" s="80"/>
    </row>
    <row r="188" spans="1:10" s="81" customFormat="1" x14ac:dyDescent="0.3">
      <c r="A188" s="82"/>
      <c r="B188" s="75"/>
      <c r="C188" s="73"/>
      <c r="D188" s="73"/>
      <c r="E188" s="74"/>
      <c r="F188" s="75"/>
      <c r="G188" s="75"/>
      <c r="H188" s="75"/>
      <c r="I188" s="80"/>
      <c r="J188" s="83" t="s">
        <v>29</v>
      </c>
    </row>
    <row r="189" spans="1:10" s="81" customFormat="1" x14ac:dyDescent="0.3">
      <c r="A189" s="82"/>
      <c r="B189" s="75"/>
      <c r="C189" s="73"/>
      <c r="D189" s="73"/>
      <c r="E189" s="74"/>
      <c r="F189" s="75"/>
      <c r="G189" s="75"/>
      <c r="H189" s="75"/>
      <c r="I189" s="80"/>
      <c r="J189" s="83"/>
    </row>
    <row r="190" spans="1:10" s="81" customFormat="1" x14ac:dyDescent="0.3">
      <c r="A190" s="82"/>
      <c r="B190" s="75"/>
      <c r="C190" s="73"/>
      <c r="D190" s="73"/>
      <c r="E190" s="74"/>
      <c r="F190" s="75"/>
      <c r="G190" s="75"/>
      <c r="H190" s="75"/>
      <c r="I190" s="80"/>
      <c r="J190" s="83"/>
    </row>
    <row r="191" spans="1:10" s="81" customFormat="1" x14ac:dyDescent="0.3">
      <c r="A191" s="82"/>
      <c r="B191" s="75"/>
      <c r="C191" s="73"/>
      <c r="D191" s="73"/>
      <c r="E191" s="74"/>
      <c r="F191" s="75"/>
      <c r="G191" s="75"/>
      <c r="H191" s="75"/>
      <c r="I191" s="80"/>
      <c r="J191" s="83"/>
    </row>
    <row r="192" spans="1:10" s="81" customFormat="1" x14ac:dyDescent="0.3">
      <c r="A192" s="82"/>
      <c r="B192" s="75"/>
      <c r="C192" s="73"/>
      <c r="D192" s="73"/>
      <c r="E192" s="74"/>
      <c r="F192" s="75"/>
      <c r="G192" s="75"/>
      <c r="H192" s="75"/>
      <c r="I192" s="80"/>
      <c r="J192" s="83"/>
    </row>
    <row r="193" spans="1:10" s="81" customFormat="1" x14ac:dyDescent="0.3">
      <c r="A193" s="82"/>
      <c r="B193" s="75"/>
      <c r="C193" s="73"/>
      <c r="D193" s="73"/>
      <c r="E193" s="74"/>
      <c r="F193" s="75"/>
      <c r="G193" s="75"/>
      <c r="H193" s="75"/>
      <c r="I193" s="80"/>
      <c r="J193" s="83"/>
    </row>
    <row r="194" spans="1:10" s="81" customFormat="1" x14ac:dyDescent="0.3">
      <c r="A194" s="82"/>
      <c r="B194" s="75"/>
      <c r="C194" s="73"/>
      <c r="D194" s="73"/>
      <c r="E194" s="74"/>
      <c r="F194" s="75"/>
      <c r="G194" s="75"/>
      <c r="H194" s="75"/>
      <c r="I194" s="80"/>
      <c r="J194" s="83"/>
    </row>
    <row r="195" spans="1:10" s="81" customFormat="1" x14ac:dyDescent="0.3">
      <c r="A195" s="82"/>
      <c r="B195" s="75"/>
      <c r="C195" s="73"/>
      <c r="D195" s="73"/>
      <c r="E195" s="74"/>
      <c r="F195" s="75"/>
      <c r="G195" s="75"/>
      <c r="H195" s="75"/>
      <c r="I195" s="80"/>
      <c r="J195" s="83"/>
    </row>
    <row r="196" spans="1:10" s="81" customFormat="1" x14ac:dyDescent="0.3">
      <c r="A196" s="82"/>
      <c r="B196" s="75"/>
      <c r="C196" s="73"/>
      <c r="D196" s="73"/>
      <c r="E196" s="74"/>
      <c r="F196" s="75"/>
      <c r="G196" s="75"/>
      <c r="H196" s="75"/>
      <c r="I196" s="80"/>
      <c r="J196" s="83"/>
    </row>
    <row r="197" spans="1:10" s="81" customFormat="1" x14ac:dyDescent="0.3">
      <c r="A197" s="82"/>
      <c r="B197" s="75"/>
      <c r="C197" s="73"/>
      <c r="D197" s="73"/>
      <c r="E197" s="74"/>
      <c r="F197" s="75"/>
      <c r="G197" s="75"/>
      <c r="H197" s="75"/>
      <c r="I197" s="80"/>
      <c r="J197" s="83"/>
    </row>
    <row r="198" spans="1:10" s="81" customFormat="1" x14ac:dyDescent="0.3">
      <c r="A198" s="82"/>
      <c r="B198" s="75"/>
      <c r="C198" s="73"/>
      <c r="D198" s="73"/>
      <c r="E198" s="74"/>
      <c r="F198" s="75"/>
      <c r="G198" s="75"/>
      <c r="H198" s="75"/>
      <c r="I198" s="80"/>
      <c r="J198" s="83"/>
    </row>
    <row r="199" spans="1:10" s="81" customFormat="1" x14ac:dyDescent="0.3">
      <c r="A199" s="82"/>
      <c r="B199" s="75"/>
      <c r="C199" s="73"/>
      <c r="D199" s="73"/>
      <c r="E199" s="74"/>
      <c r="F199" s="75"/>
      <c r="G199" s="75"/>
      <c r="H199" s="75"/>
      <c r="I199" s="80"/>
      <c r="J199" s="83"/>
    </row>
    <row r="200" spans="1:10" s="81" customFormat="1" x14ac:dyDescent="0.3">
      <c r="A200" s="82"/>
      <c r="B200" s="75"/>
      <c r="C200" s="73"/>
      <c r="D200" s="73"/>
      <c r="E200" s="74"/>
      <c r="F200" s="75"/>
      <c r="G200" s="75"/>
      <c r="H200" s="75"/>
      <c r="I200" s="80"/>
      <c r="J200" s="83"/>
    </row>
    <row r="201" spans="1:10" s="81" customFormat="1" x14ac:dyDescent="0.3">
      <c r="A201" s="82"/>
      <c r="B201" s="75"/>
      <c r="C201" s="73"/>
      <c r="D201" s="73"/>
      <c r="E201" s="74"/>
      <c r="F201" s="75"/>
      <c r="G201" s="75"/>
      <c r="H201" s="75"/>
      <c r="I201" s="80"/>
      <c r="J201" s="83"/>
    </row>
    <row r="202" spans="1:10" s="81" customFormat="1" x14ac:dyDescent="0.3">
      <c r="A202" s="82"/>
      <c r="B202" s="75"/>
      <c r="C202" s="73"/>
      <c r="D202" s="73"/>
      <c r="E202" s="74"/>
      <c r="F202" s="75"/>
      <c r="G202" s="75"/>
      <c r="H202" s="75"/>
      <c r="I202" s="80"/>
      <c r="J202" s="83"/>
    </row>
    <row r="203" spans="1:10" s="81" customFormat="1" x14ac:dyDescent="0.3">
      <c r="A203" s="82"/>
      <c r="B203" s="75"/>
      <c r="C203" s="73"/>
      <c r="D203" s="73"/>
      <c r="E203" s="74"/>
      <c r="F203" s="75"/>
      <c r="G203" s="75"/>
      <c r="H203" s="75"/>
      <c r="I203" s="80"/>
      <c r="J203" s="83"/>
    </row>
    <row r="204" spans="1:10" s="81" customFormat="1" x14ac:dyDescent="0.3">
      <c r="A204" s="82"/>
      <c r="B204" s="75"/>
      <c r="C204" s="73"/>
      <c r="D204" s="73"/>
      <c r="E204" s="74"/>
      <c r="F204" s="75"/>
      <c r="G204" s="75"/>
      <c r="H204" s="75"/>
      <c r="I204" s="80"/>
      <c r="J204" s="83"/>
    </row>
    <row r="205" spans="1:10" s="81" customFormat="1" x14ac:dyDescent="0.3">
      <c r="A205" s="82"/>
      <c r="B205" s="75"/>
      <c r="C205" s="73"/>
      <c r="D205" s="73"/>
      <c r="E205" s="74"/>
      <c r="F205" s="75"/>
      <c r="G205" s="75"/>
      <c r="H205" s="75"/>
      <c r="I205" s="80"/>
      <c r="J205" s="83"/>
    </row>
    <row r="206" spans="1:10" s="81" customFormat="1" x14ac:dyDescent="0.3">
      <c r="A206" s="82"/>
      <c r="B206" s="75"/>
      <c r="C206" s="73"/>
      <c r="D206" s="73"/>
      <c r="E206" s="74"/>
      <c r="F206" s="75"/>
      <c r="G206" s="75"/>
      <c r="H206" s="75"/>
      <c r="I206" s="80"/>
      <c r="J206" s="83"/>
    </row>
    <row r="207" spans="1:10" s="81" customFormat="1" x14ac:dyDescent="0.3">
      <c r="A207" s="82"/>
      <c r="B207" s="75"/>
      <c r="C207" s="73"/>
      <c r="D207" s="73"/>
      <c r="E207" s="74"/>
      <c r="F207" s="75"/>
      <c r="G207" s="75"/>
      <c r="H207" s="75"/>
      <c r="I207" s="80"/>
      <c r="J207" s="83"/>
    </row>
    <row r="208" spans="1:10" s="81" customFormat="1" x14ac:dyDescent="0.3">
      <c r="A208" s="82"/>
      <c r="B208" s="75"/>
      <c r="C208" s="73"/>
      <c r="D208" s="73"/>
      <c r="E208" s="74"/>
      <c r="F208" s="75"/>
      <c r="G208" s="75"/>
      <c r="H208" s="75"/>
      <c r="I208" s="80"/>
      <c r="J208" s="83"/>
    </row>
    <row r="209" spans="1:10" s="81" customFormat="1" x14ac:dyDescent="0.3">
      <c r="A209" s="82"/>
      <c r="B209" s="75"/>
      <c r="C209" s="73"/>
      <c r="D209" s="73"/>
      <c r="E209" s="74"/>
      <c r="F209" s="75"/>
      <c r="G209" s="75"/>
      <c r="H209" s="75"/>
      <c r="I209" s="80"/>
      <c r="J209" s="83"/>
    </row>
    <row r="210" spans="1:10" s="81" customFormat="1" x14ac:dyDescent="0.3">
      <c r="A210" s="82"/>
      <c r="B210" s="75"/>
      <c r="C210" s="73"/>
      <c r="D210" s="73"/>
      <c r="E210" s="74"/>
      <c r="F210" s="75"/>
      <c r="G210" s="75"/>
      <c r="H210" s="75"/>
      <c r="I210" s="80"/>
      <c r="J210" s="83"/>
    </row>
    <row r="211" spans="1:10" s="81" customFormat="1" x14ac:dyDescent="0.3">
      <c r="A211" s="82"/>
      <c r="B211" s="75"/>
      <c r="C211" s="73"/>
      <c r="D211" s="73"/>
      <c r="E211" s="74"/>
      <c r="F211" s="75"/>
      <c r="G211" s="75"/>
      <c r="H211" s="75"/>
      <c r="I211" s="80"/>
      <c r="J211" s="83"/>
    </row>
    <row r="212" spans="1:10" s="81" customFormat="1" x14ac:dyDescent="0.3">
      <c r="A212" s="82"/>
      <c r="B212" s="75"/>
      <c r="C212" s="73"/>
      <c r="D212" s="73"/>
      <c r="E212" s="74"/>
      <c r="F212" s="75"/>
      <c r="G212" s="75"/>
      <c r="H212" s="75"/>
      <c r="I212" s="80"/>
      <c r="J212" s="83"/>
    </row>
    <row r="213" spans="1:10" s="81" customFormat="1" x14ac:dyDescent="0.3">
      <c r="A213" s="82"/>
      <c r="B213" s="75"/>
      <c r="C213" s="73"/>
      <c r="D213" s="73"/>
      <c r="E213" s="74"/>
      <c r="F213" s="75"/>
      <c r="G213" s="75"/>
      <c r="H213" s="75"/>
      <c r="I213" s="80"/>
      <c r="J213" s="83"/>
    </row>
    <row r="214" spans="1:10" s="81" customFormat="1" x14ac:dyDescent="0.3">
      <c r="A214" s="82"/>
      <c r="B214" s="75"/>
      <c r="C214" s="73"/>
      <c r="D214" s="73"/>
      <c r="E214" s="74"/>
      <c r="F214" s="75"/>
      <c r="G214" s="75"/>
      <c r="H214" s="75"/>
      <c r="I214" s="80"/>
      <c r="J214" s="83"/>
    </row>
    <row r="215" spans="1:10" s="81" customFormat="1" x14ac:dyDescent="0.3">
      <c r="A215" s="82"/>
      <c r="B215" s="75"/>
      <c r="C215" s="73"/>
      <c r="D215" s="73"/>
      <c r="E215" s="74"/>
      <c r="F215" s="75"/>
      <c r="G215" s="75"/>
      <c r="H215" s="75"/>
      <c r="I215" s="80"/>
      <c r="J215" s="83"/>
    </row>
    <row r="216" spans="1:10" s="81" customFormat="1" x14ac:dyDescent="0.3">
      <c r="A216" s="82"/>
      <c r="B216" s="75"/>
      <c r="C216" s="73"/>
      <c r="D216" s="73"/>
      <c r="E216" s="74"/>
      <c r="F216" s="75"/>
      <c r="G216" s="75"/>
      <c r="H216" s="75"/>
      <c r="I216" s="80"/>
      <c r="J216" s="83"/>
    </row>
    <row r="217" spans="1:10" s="81" customFormat="1" x14ac:dyDescent="0.3">
      <c r="A217" s="82"/>
      <c r="B217" s="75"/>
      <c r="C217" s="73"/>
      <c r="D217" s="73"/>
      <c r="E217" s="74"/>
      <c r="F217" s="75"/>
      <c r="G217" s="75"/>
      <c r="H217" s="75"/>
      <c r="I217" s="80"/>
      <c r="J217" s="83"/>
    </row>
    <row r="218" spans="1:10" s="81" customFormat="1" x14ac:dyDescent="0.3">
      <c r="A218" s="82"/>
      <c r="B218" s="75"/>
      <c r="C218" s="73"/>
      <c r="D218" s="73"/>
      <c r="E218" s="74"/>
      <c r="F218" s="75"/>
      <c r="G218" s="75"/>
      <c r="H218" s="75"/>
      <c r="I218" s="80"/>
      <c r="J218" s="83"/>
    </row>
    <row r="219" spans="1:10" s="81" customFormat="1" x14ac:dyDescent="0.3">
      <c r="A219" s="82"/>
      <c r="B219" s="75"/>
      <c r="C219" s="73"/>
      <c r="D219" s="73"/>
      <c r="E219" s="74"/>
      <c r="F219" s="75"/>
      <c r="G219" s="75"/>
      <c r="H219" s="75"/>
      <c r="I219" s="80"/>
      <c r="J219" s="83"/>
    </row>
    <row r="220" spans="1:10" s="81" customFormat="1" x14ac:dyDescent="0.3">
      <c r="A220" s="82"/>
      <c r="B220" s="75"/>
      <c r="C220" s="73"/>
      <c r="D220" s="73"/>
      <c r="E220" s="74"/>
      <c r="F220" s="75"/>
      <c r="G220" s="75"/>
      <c r="H220" s="75"/>
      <c r="I220" s="80"/>
      <c r="J220" s="83"/>
    </row>
    <row r="221" spans="1:10" s="81" customFormat="1" x14ac:dyDescent="0.3">
      <c r="A221" s="82"/>
      <c r="B221" s="75"/>
      <c r="C221" s="73"/>
      <c r="D221" s="73"/>
      <c r="E221" s="74"/>
      <c r="F221" s="75"/>
      <c r="G221" s="75"/>
      <c r="H221" s="75"/>
      <c r="I221" s="80"/>
      <c r="J221" s="83"/>
    </row>
    <row r="222" spans="1:10" s="81" customFormat="1" x14ac:dyDescent="0.3">
      <c r="A222" s="82"/>
      <c r="B222" s="75"/>
      <c r="C222" s="73"/>
      <c r="D222" s="73"/>
      <c r="E222" s="74"/>
      <c r="F222" s="75"/>
      <c r="G222" s="75"/>
      <c r="H222" s="75"/>
      <c r="I222" s="80"/>
      <c r="J222" s="83"/>
    </row>
    <row r="223" spans="1:10" s="81" customFormat="1" x14ac:dyDescent="0.3">
      <c r="A223" s="82"/>
      <c r="B223" s="75"/>
      <c r="C223" s="73"/>
      <c r="D223" s="73"/>
      <c r="E223" s="74"/>
      <c r="F223" s="75"/>
      <c r="G223" s="75"/>
      <c r="H223" s="75"/>
      <c r="I223" s="80"/>
      <c r="J223" s="83"/>
    </row>
    <row r="224" spans="1:10" s="81" customFormat="1" x14ac:dyDescent="0.3">
      <c r="A224" s="82"/>
      <c r="B224" s="75"/>
      <c r="C224" s="73"/>
      <c r="D224" s="73"/>
      <c r="E224" s="74"/>
      <c r="F224" s="75"/>
      <c r="G224" s="75"/>
      <c r="H224" s="75"/>
      <c r="I224" s="80"/>
      <c r="J224" s="83"/>
    </row>
    <row r="225" spans="1:10" s="81" customFormat="1" x14ac:dyDescent="0.3">
      <c r="A225" s="82"/>
      <c r="B225" s="75"/>
      <c r="C225" s="73"/>
      <c r="D225" s="73"/>
      <c r="E225" s="74"/>
      <c r="F225" s="75"/>
      <c r="G225" s="75"/>
      <c r="H225" s="75"/>
      <c r="I225" s="80"/>
      <c r="J225" s="83"/>
    </row>
    <row r="226" spans="1:10" s="81" customFormat="1" x14ac:dyDescent="0.3">
      <c r="A226" s="82"/>
      <c r="B226" s="75"/>
      <c r="C226" s="73"/>
      <c r="D226" s="73"/>
      <c r="E226" s="74"/>
      <c r="F226" s="75"/>
      <c r="G226" s="75"/>
      <c r="H226" s="75"/>
      <c r="I226" s="80"/>
      <c r="J226" s="83"/>
    </row>
    <row r="227" spans="1:10" s="81" customFormat="1" x14ac:dyDescent="0.3">
      <c r="A227" s="82"/>
      <c r="B227" s="75"/>
      <c r="C227" s="73"/>
      <c r="D227" s="73"/>
      <c r="E227" s="74"/>
      <c r="F227" s="75"/>
      <c r="G227" s="75"/>
      <c r="H227" s="75"/>
      <c r="I227" s="80"/>
      <c r="J227" s="83"/>
    </row>
    <row r="228" spans="1:10" s="81" customFormat="1" x14ac:dyDescent="0.3">
      <c r="A228" s="82"/>
      <c r="B228" s="75"/>
      <c r="C228" s="73"/>
      <c r="D228" s="73"/>
      <c r="E228" s="74"/>
      <c r="F228" s="75"/>
      <c r="G228" s="75"/>
      <c r="H228" s="75"/>
      <c r="I228" s="80"/>
      <c r="J228" s="83"/>
    </row>
    <row r="229" spans="1:10" s="81" customFormat="1" x14ac:dyDescent="0.3">
      <c r="A229" s="82"/>
      <c r="B229" s="75"/>
      <c r="C229" s="73"/>
      <c r="D229" s="73"/>
      <c r="E229" s="74"/>
      <c r="F229" s="75"/>
      <c r="G229" s="75"/>
      <c r="H229" s="75"/>
      <c r="I229" s="80"/>
      <c r="J229" s="83"/>
    </row>
    <row r="230" spans="1:10" s="81" customFormat="1" x14ac:dyDescent="0.3">
      <c r="A230" s="82"/>
      <c r="B230" s="75"/>
      <c r="C230" s="73"/>
      <c r="D230" s="73"/>
      <c r="E230" s="74"/>
      <c r="F230" s="75"/>
      <c r="G230" s="75"/>
      <c r="H230" s="75"/>
      <c r="I230" s="80"/>
      <c r="J230" s="83"/>
    </row>
    <row r="231" spans="1:10" s="81" customFormat="1" x14ac:dyDescent="0.3">
      <c r="A231" s="82"/>
      <c r="B231" s="75"/>
      <c r="C231" s="73"/>
      <c r="D231" s="73"/>
      <c r="E231" s="74"/>
      <c r="F231" s="75"/>
      <c r="G231" s="75"/>
      <c r="H231" s="75"/>
      <c r="I231" s="80"/>
    </row>
    <row r="232" spans="1:10" s="81" customFormat="1" x14ac:dyDescent="0.3">
      <c r="A232" s="82"/>
      <c r="B232" s="75"/>
      <c r="C232" s="73"/>
      <c r="D232" s="73"/>
      <c r="E232" s="74"/>
      <c r="F232" s="75"/>
      <c r="G232" s="75"/>
      <c r="H232" s="75"/>
      <c r="I232" s="80"/>
      <c r="J232" s="83" t="s">
        <v>29</v>
      </c>
    </row>
    <row r="233" spans="1:10" s="81" customFormat="1" x14ac:dyDescent="0.3">
      <c r="A233" s="82"/>
      <c r="B233" s="75"/>
      <c r="C233" s="73"/>
      <c r="D233" s="73"/>
      <c r="E233" s="74"/>
      <c r="F233" s="75"/>
      <c r="G233" s="75"/>
      <c r="H233" s="75"/>
      <c r="I233" s="80"/>
    </row>
    <row r="234" spans="1:10" s="81" customFormat="1" x14ac:dyDescent="0.3">
      <c r="A234" s="82"/>
      <c r="B234" s="75"/>
      <c r="C234" s="73"/>
      <c r="D234" s="73"/>
      <c r="E234" s="74"/>
      <c r="F234" s="75"/>
      <c r="G234" s="75"/>
      <c r="H234" s="75"/>
      <c r="I234" s="80"/>
      <c r="J234" s="83" t="s">
        <v>29</v>
      </c>
    </row>
    <row r="235" spans="1:10" s="81" customFormat="1" x14ac:dyDescent="0.3">
      <c r="A235" s="82"/>
      <c r="B235" s="75"/>
      <c r="C235" s="73"/>
      <c r="D235" s="73"/>
      <c r="E235" s="74"/>
      <c r="F235" s="75"/>
      <c r="G235" s="75"/>
      <c r="H235" s="75"/>
      <c r="I235" s="80"/>
    </row>
    <row r="236" spans="1:10" s="81" customFormat="1" x14ac:dyDescent="0.3">
      <c r="A236" s="82"/>
      <c r="B236" s="75"/>
      <c r="C236" s="73"/>
      <c r="D236" s="73"/>
      <c r="E236" s="74"/>
      <c r="F236" s="75"/>
      <c r="G236" s="75"/>
      <c r="H236" s="75"/>
      <c r="I236" s="80"/>
      <c r="J236" s="83" t="s">
        <v>29</v>
      </c>
    </row>
    <row r="237" spans="1:10" s="81" customFormat="1" x14ac:dyDescent="0.3">
      <c r="A237" s="82"/>
      <c r="B237" s="75"/>
      <c r="C237" s="73"/>
      <c r="D237" s="73"/>
      <c r="E237" s="74"/>
      <c r="F237" s="75"/>
      <c r="G237" s="75"/>
      <c r="H237" s="75"/>
      <c r="I237" s="80"/>
      <c r="J237" s="83"/>
    </row>
    <row r="238" spans="1:10" s="81" customFormat="1" x14ac:dyDescent="0.3">
      <c r="A238" s="82"/>
      <c r="B238" s="75"/>
      <c r="C238" s="73"/>
      <c r="D238" s="73"/>
      <c r="E238" s="74"/>
      <c r="F238" s="75"/>
      <c r="G238" s="75"/>
      <c r="H238" s="75"/>
      <c r="I238" s="80"/>
      <c r="J238" s="83"/>
    </row>
    <row r="239" spans="1:10" s="81" customFormat="1" x14ac:dyDescent="0.3">
      <c r="A239" s="82"/>
      <c r="B239" s="75"/>
      <c r="C239" s="73"/>
      <c r="D239" s="73"/>
      <c r="E239" s="74"/>
      <c r="F239" s="75"/>
      <c r="G239" s="75"/>
      <c r="H239" s="75"/>
      <c r="I239" s="80"/>
      <c r="J239" s="83"/>
    </row>
    <row r="240" spans="1:10" s="81" customFormat="1" x14ac:dyDescent="0.3">
      <c r="A240" s="82"/>
      <c r="B240" s="75"/>
      <c r="C240" s="73"/>
      <c r="D240" s="73"/>
      <c r="E240" s="74"/>
      <c r="F240" s="75"/>
      <c r="G240" s="75"/>
      <c r="H240" s="75"/>
      <c r="I240" s="80"/>
      <c r="J240" s="83"/>
    </row>
    <row r="241" spans="1:10" s="81" customFormat="1" x14ac:dyDescent="0.3">
      <c r="A241" s="82"/>
      <c r="B241" s="75"/>
      <c r="C241" s="73"/>
      <c r="D241" s="73"/>
      <c r="E241" s="74"/>
      <c r="F241" s="75"/>
      <c r="G241" s="75"/>
      <c r="H241" s="75"/>
      <c r="I241" s="80"/>
      <c r="J241" s="83"/>
    </row>
    <row r="242" spans="1:10" s="81" customFormat="1" x14ac:dyDescent="0.3">
      <c r="A242" s="82"/>
      <c r="B242" s="75"/>
      <c r="C242" s="73"/>
      <c r="D242" s="73"/>
      <c r="E242" s="74"/>
      <c r="F242" s="75"/>
      <c r="G242" s="75"/>
      <c r="H242" s="75"/>
      <c r="I242" s="80"/>
      <c r="J242" s="83"/>
    </row>
    <row r="243" spans="1:10" s="81" customFormat="1" x14ac:dyDescent="0.3">
      <c r="A243" s="82"/>
      <c r="B243" s="75"/>
      <c r="C243" s="73"/>
      <c r="D243" s="73"/>
      <c r="E243" s="74"/>
      <c r="F243" s="75"/>
      <c r="G243" s="75"/>
      <c r="H243" s="75"/>
      <c r="I243" s="80"/>
      <c r="J243" s="83"/>
    </row>
    <row r="244" spans="1:10" s="81" customFormat="1" x14ac:dyDescent="0.3">
      <c r="A244" s="82"/>
      <c r="B244" s="75"/>
      <c r="C244" s="73"/>
      <c r="D244" s="73"/>
      <c r="E244" s="74"/>
      <c r="F244" s="75"/>
      <c r="G244" s="75"/>
      <c r="H244" s="75"/>
      <c r="I244" s="80"/>
      <c r="J244" s="83"/>
    </row>
    <row r="245" spans="1:10" s="81" customFormat="1" x14ac:dyDescent="0.3">
      <c r="A245" s="82"/>
      <c r="B245" s="75"/>
      <c r="C245" s="73"/>
      <c r="D245" s="73"/>
      <c r="E245" s="74"/>
      <c r="F245" s="75"/>
      <c r="G245" s="75"/>
      <c r="H245" s="75"/>
      <c r="I245" s="80"/>
      <c r="J245" s="83"/>
    </row>
    <row r="246" spans="1:10" s="81" customFormat="1" x14ac:dyDescent="0.3">
      <c r="A246" s="82"/>
      <c r="B246" s="75"/>
      <c r="C246" s="73"/>
      <c r="D246" s="73"/>
      <c r="E246" s="74"/>
      <c r="F246" s="75"/>
      <c r="G246" s="75"/>
      <c r="H246" s="75"/>
      <c r="I246" s="80"/>
      <c r="J246" s="83"/>
    </row>
    <row r="247" spans="1:10" s="81" customFormat="1" x14ac:dyDescent="0.3">
      <c r="A247" s="82"/>
      <c r="B247" s="75"/>
      <c r="C247" s="73"/>
      <c r="D247" s="73"/>
      <c r="E247" s="74"/>
      <c r="F247" s="75"/>
      <c r="G247" s="75"/>
      <c r="H247" s="75"/>
      <c r="I247" s="80"/>
      <c r="J247" s="83"/>
    </row>
    <row r="248" spans="1:10" s="81" customFormat="1" x14ac:dyDescent="0.3">
      <c r="A248" s="82"/>
      <c r="B248" s="75"/>
      <c r="C248" s="73"/>
      <c r="D248" s="73"/>
      <c r="E248" s="74"/>
      <c r="F248" s="75"/>
      <c r="G248" s="75"/>
      <c r="H248" s="75"/>
      <c r="I248" s="80"/>
      <c r="J248" s="83"/>
    </row>
    <row r="249" spans="1:10" s="81" customFormat="1" x14ac:dyDescent="0.3">
      <c r="A249" s="82"/>
      <c r="B249" s="75"/>
      <c r="C249" s="73"/>
      <c r="D249" s="73"/>
      <c r="E249" s="74"/>
      <c r="F249" s="75"/>
      <c r="G249" s="75"/>
      <c r="H249" s="75"/>
      <c r="I249" s="80"/>
      <c r="J249" s="83"/>
    </row>
    <row r="250" spans="1:10" s="81" customFormat="1" x14ac:dyDescent="0.3">
      <c r="A250" s="82"/>
      <c r="B250" s="75"/>
      <c r="C250" s="73"/>
      <c r="D250" s="73"/>
      <c r="E250" s="74"/>
      <c r="F250" s="75"/>
      <c r="G250" s="75"/>
      <c r="H250" s="75"/>
      <c r="I250" s="80"/>
      <c r="J250" s="83"/>
    </row>
    <row r="251" spans="1:10" s="81" customFormat="1" x14ac:dyDescent="0.3">
      <c r="A251" s="82"/>
      <c r="B251" s="75"/>
      <c r="C251" s="73"/>
      <c r="D251" s="73"/>
      <c r="E251" s="74"/>
      <c r="F251" s="75"/>
      <c r="G251" s="75"/>
      <c r="H251" s="75"/>
      <c r="I251" s="80"/>
      <c r="J251" s="83"/>
    </row>
    <row r="252" spans="1:10" s="81" customFormat="1" x14ac:dyDescent="0.3">
      <c r="A252" s="82"/>
      <c r="B252" s="75"/>
      <c r="C252" s="73"/>
      <c r="D252" s="73"/>
      <c r="E252" s="74"/>
      <c r="F252" s="75"/>
      <c r="G252" s="75"/>
      <c r="H252" s="75"/>
      <c r="I252" s="80"/>
      <c r="J252" s="83"/>
    </row>
    <row r="253" spans="1:10" s="81" customFormat="1" x14ac:dyDescent="0.3">
      <c r="A253" s="82"/>
      <c r="B253" s="75"/>
      <c r="C253" s="73"/>
      <c r="D253" s="73"/>
      <c r="E253" s="74"/>
      <c r="F253" s="75"/>
      <c r="G253" s="75"/>
      <c r="H253" s="75"/>
      <c r="I253" s="80"/>
      <c r="J253" s="83"/>
    </row>
    <row r="254" spans="1:10" s="81" customFormat="1" x14ac:dyDescent="0.3">
      <c r="A254" s="82"/>
      <c r="B254" s="75"/>
      <c r="C254" s="73"/>
      <c r="D254" s="73"/>
      <c r="E254" s="74"/>
      <c r="F254" s="75"/>
      <c r="G254" s="75"/>
      <c r="H254" s="75"/>
      <c r="I254" s="80"/>
      <c r="J254" s="83"/>
    </row>
    <row r="255" spans="1:10" s="81" customFormat="1" x14ac:dyDescent="0.3">
      <c r="A255" s="82"/>
      <c r="B255" s="75"/>
      <c r="C255" s="73"/>
      <c r="D255" s="73"/>
      <c r="E255" s="74"/>
      <c r="F255" s="75"/>
      <c r="G255" s="75"/>
      <c r="H255" s="75"/>
      <c r="I255" s="80"/>
      <c r="J255" s="83"/>
    </row>
    <row r="256" spans="1:10" s="81" customFormat="1" x14ac:dyDescent="0.3">
      <c r="A256" s="82"/>
      <c r="B256" s="75"/>
      <c r="C256" s="73"/>
      <c r="D256" s="73"/>
      <c r="E256" s="74"/>
      <c r="F256" s="75"/>
      <c r="G256" s="75"/>
      <c r="H256" s="75"/>
      <c r="I256" s="80"/>
      <c r="J256" s="83"/>
    </row>
    <row r="257" spans="1:10" s="81" customFormat="1" x14ac:dyDescent="0.3">
      <c r="A257" s="82"/>
      <c r="B257" s="75"/>
      <c r="C257" s="73"/>
      <c r="D257" s="73"/>
      <c r="E257" s="74"/>
      <c r="F257" s="75"/>
      <c r="G257" s="75"/>
      <c r="H257" s="75"/>
      <c r="I257" s="80"/>
      <c r="J257" s="83"/>
    </row>
    <row r="258" spans="1:10" s="81" customFormat="1" x14ac:dyDescent="0.3">
      <c r="A258" s="82"/>
      <c r="B258" s="75"/>
      <c r="C258" s="73"/>
      <c r="D258" s="73"/>
      <c r="E258" s="74"/>
      <c r="F258" s="75"/>
      <c r="G258" s="75"/>
      <c r="H258" s="75"/>
      <c r="I258" s="80"/>
      <c r="J258" s="83"/>
    </row>
    <row r="259" spans="1:10" s="81" customFormat="1" x14ac:dyDescent="0.3">
      <c r="A259" s="82"/>
      <c r="B259" s="75"/>
      <c r="C259" s="73"/>
      <c r="D259" s="73"/>
      <c r="E259" s="74"/>
      <c r="F259" s="75"/>
      <c r="G259" s="75"/>
      <c r="H259" s="75"/>
      <c r="I259" s="80"/>
      <c r="J259" s="83"/>
    </row>
    <row r="260" spans="1:10" s="81" customFormat="1" x14ac:dyDescent="0.3">
      <c r="A260" s="82"/>
      <c r="B260" s="75"/>
      <c r="C260" s="73"/>
      <c r="D260" s="73"/>
      <c r="E260" s="74"/>
      <c r="F260" s="75"/>
      <c r="G260" s="129"/>
      <c r="H260" s="75"/>
      <c r="I260" s="80"/>
      <c r="J260" s="83"/>
    </row>
    <row r="261" spans="1:10" s="81" customFormat="1" x14ac:dyDescent="0.3">
      <c r="A261" s="82"/>
      <c r="B261" s="75"/>
      <c r="C261" s="73"/>
      <c r="D261" s="73"/>
      <c r="E261" s="74"/>
      <c r="F261" s="75"/>
      <c r="G261" s="129"/>
      <c r="H261" s="75"/>
      <c r="I261" s="80"/>
      <c r="J261" s="83"/>
    </row>
    <row r="262" spans="1:10" s="81" customFormat="1" x14ac:dyDescent="0.3">
      <c r="A262" s="82"/>
      <c r="B262" s="75"/>
      <c r="C262" s="73"/>
      <c r="D262" s="73"/>
      <c r="E262" s="74"/>
      <c r="F262" s="75"/>
      <c r="G262" s="129"/>
      <c r="H262" s="75"/>
      <c r="I262" s="80"/>
      <c r="J262" s="83"/>
    </row>
    <row r="263" spans="1:10" s="81" customFormat="1" x14ac:dyDescent="0.3">
      <c r="A263" s="82"/>
      <c r="B263" s="75"/>
      <c r="C263" s="73"/>
      <c r="D263" s="73"/>
      <c r="E263" s="74"/>
      <c r="F263" s="75"/>
      <c r="G263" s="129"/>
      <c r="H263" s="75"/>
      <c r="I263" s="80"/>
      <c r="J263" s="83"/>
    </row>
    <row r="264" spans="1:10" s="81" customFormat="1" x14ac:dyDescent="0.3">
      <c r="A264" s="82"/>
      <c r="B264" s="75"/>
      <c r="C264" s="73"/>
      <c r="D264" s="73"/>
      <c r="E264" s="74"/>
      <c r="F264" s="75"/>
      <c r="G264" s="129"/>
      <c r="H264" s="75"/>
      <c r="I264" s="80"/>
      <c r="J264" s="83"/>
    </row>
    <row r="265" spans="1:10" s="81" customFormat="1" x14ac:dyDescent="0.3">
      <c r="A265" s="82"/>
      <c r="B265" s="75"/>
      <c r="C265" s="73"/>
      <c r="D265" s="73"/>
      <c r="E265" s="74"/>
      <c r="F265" s="75"/>
      <c r="G265" s="129"/>
      <c r="H265" s="75"/>
      <c r="I265" s="80"/>
      <c r="J265" s="83"/>
    </row>
    <row r="266" spans="1:10" s="81" customFormat="1" x14ac:dyDescent="0.3">
      <c r="A266" s="82"/>
      <c r="B266" s="75"/>
      <c r="C266" s="73"/>
      <c r="D266" s="73"/>
      <c r="E266" s="74"/>
      <c r="F266" s="75"/>
      <c r="G266" s="129"/>
      <c r="H266" s="75"/>
      <c r="I266" s="80"/>
      <c r="J266" s="83"/>
    </row>
    <row r="267" spans="1:10" s="81" customFormat="1" x14ac:dyDescent="0.3">
      <c r="A267" s="82"/>
      <c r="B267" s="75"/>
      <c r="C267" s="73"/>
      <c r="D267" s="73"/>
      <c r="E267" s="74"/>
      <c r="F267" s="75"/>
      <c r="G267" s="129"/>
      <c r="H267" s="75"/>
      <c r="I267" s="80"/>
      <c r="J267" s="83"/>
    </row>
    <row r="268" spans="1:10" s="81" customFormat="1" x14ac:dyDescent="0.3">
      <c r="A268" s="82"/>
      <c r="B268" s="75"/>
      <c r="C268" s="73"/>
      <c r="D268" s="73"/>
      <c r="E268" s="74"/>
      <c r="F268" s="75"/>
      <c r="G268" s="129"/>
      <c r="H268" s="75"/>
      <c r="I268" s="80"/>
      <c r="J268" s="83"/>
    </row>
    <row r="269" spans="1:10" s="81" customFormat="1" x14ac:dyDescent="0.3">
      <c r="A269" s="82"/>
      <c r="B269" s="75"/>
      <c r="C269" s="73"/>
      <c r="D269" s="73"/>
      <c r="E269" s="74"/>
      <c r="F269" s="75"/>
      <c r="G269" s="129"/>
      <c r="H269" s="75"/>
      <c r="I269" s="80"/>
      <c r="J269" s="83"/>
    </row>
    <row r="270" spans="1:10" s="81" customFormat="1" x14ac:dyDescent="0.3">
      <c r="A270" s="82"/>
      <c r="B270" s="75"/>
      <c r="C270" s="73"/>
      <c r="D270" s="73"/>
      <c r="E270" s="74"/>
      <c r="F270" s="75"/>
      <c r="G270" s="129"/>
      <c r="H270" s="75"/>
      <c r="I270" s="80"/>
      <c r="J270" s="83"/>
    </row>
    <row r="271" spans="1:10" s="81" customFormat="1" x14ac:dyDescent="0.3">
      <c r="A271" s="82"/>
      <c r="B271" s="75"/>
      <c r="C271" s="73"/>
      <c r="D271" s="73"/>
      <c r="E271" s="74"/>
      <c r="F271" s="75"/>
      <c r="G271" s="129"/>
      <c r="H271" s="75"/>
      <c r="I271" s="80"/>
      <c r="J271" s="83"/>
    </row>
    <row r="272" spans="1:10" s="81" customFormat="1" x14ac:dyDescent="0.3">
      <c r="A272" s="82"/>
      <c r="B272" s="75"/>
      <c r="C272" s="73"/>
      <c r="D272" s="73"/>
      <c r="E272" s="74"/>
      <c r="F272" s="75"/>
      <c r="G272" s="129"/>
      <c r="H272" s="75"/>
      <c r="I272" s="80"/>
      <c r="J272" s="83"/>
    </row>
    <row r="273" spans="1:10" s="81" customFormat="1" x14ac:dyDescent="0.3">
      <c r="A273" s="82"/>
      <c r="B273" s="75"/>
      <c r="C273" s="73"/>
      <c r="D273" s="73"/>
      <c r="E273" s="74"/>
      <c r="F273" s="75"/>
      <c r="G273" s="129"/>
      <c r="H273" s="75"/>
      <c r="I273" s="80"/>
      <c r="J273" s="83"/>
    </row>
    <row r="274" spans="1:10" s="81" customFormat="1" x14ac:dyDescent="0.3">
      <c r="A274" s="82"/>
      <c r="B274" s="75"/>
      <c r="C274" s="73"/>
      <c r="D274" s="73"/>
      <c r="E274" s="74"/>
      <c r="F274" s="75"/>
      <c r="G274" s="129"/>
      <c r="H274" s="75"/>
      <c r="I274" s="80"/>
      <c r="J274" s="83"/>
    </row>
    <row r="275" spans="1:10" s="81" customFormat="1" x14ac:dyDescent="0.3">
      <c r="A275" s="82"/>
      <c r="B275" s="75"/>
      <c r="C275" s="73"/>
      <c r="D275" s="73"/>
      <c r="E275" s="74"/>
      <c r="F275" s="75"/>
      <c r="G275" s="129"/>
      <c r="H275" s="75"/>
      <c r="I275" s="80"/>
      <c r="J275" s="83"/>
    </row>
    <row r="276" spans="1:10" s="81" customFormat="1" x14ac:dyDescent="0.3">
      <c r="A276" s="82"/>
      <c r="B276" s="75"/>
      <c r="C276" s="73"/>
      <c r="D276" s="73"/>
      <c r="E276" s="74"/>
      <c r="F276" s="75"/>
      <c r="G276" s="129"/>
      <c r="H276" s="75"/>
      <c r="I276" s="80"/>
      <c r="J276" s="83"/>
    </row>
    <row r="277" spans="1:10" s="81" customFormat="1" x14ac:dyDescent="0.3">
      <c r="A277" s="82"/>
      <c r="B277" s="75"/>
      <c r="C277" s="73"/>
      <c r="D277" s="73"/>
      <c r="E277" s="74"/>
      <c r="F277" s="75"/>
      <c r="G277" s="129"/>
      <c r="H277" s="75"/>
      <c r="I277" s="80"/>
      <c r="J277" s="83"/>
    </row>
    <row r="278" spans="1:10" s="81" customFormat="1" x14ac:dyDescent="0.3">
      <c r="A278" s="82"/>
      <c r="B278" s="75"/>
      <c r="C278" s="73"/>
      <c r="D278" s="73"/>
      <c r="E278" s="74"/>
      <c r="F278" s="75"/>
      <c r="G278" s="129"/>
      <c r="H278" s="75"/>
      <c r="I278" s="80"/>
      <c r="J278" s="83"/>
    </row>
    <row r="279" spans="1:10" s="81" customFormat="1" x14ac:dyDescent="0.3">
      <c r="A279" s="82"/>
      <c r="B279" s="75"/>
      <c r="C279" s="73"/>
      <c r="D279" s="73"/>
      <c r="E279" s="74"/>
      <c r="F279" s="75"/>
      <c r="G279" s="129"/>
      <c r="H279" s="75"/>
      <c r="I279" s="80"/>
      <c r="J279" s="83"/>
    </row>
    <row r="280" spans="1:10" s="81" customFormat="1" x14ac:dyDescent="0.3">
      <c r="A280" s="82"/>
      <c r="B280" s="75"/>
      <c r="C280" s="73"/>
      <c r="D280" s="73"/>
      <c r="E280" s="74"/>
      <c r="F280" s="75"/>
      <c r="G280" s="129"/>
      <c r="H280" s="75"/>
      <c r="I280" s="80"/>
      <c r="J280" s="83"/>
    </row>
    <row r="281" spans="1:10" s="81" customFormat="1" x14ac:dyDescent="0.3">
      <c r="A281" s="82"/>
      <c r="B281" s="75"/>
      <c r="C281" s="73"/>
      <c r="D281" s="73"/>
      <c r="E281" s="74"/>
      <c r="F281" s="75"/>
      <c r="G281" s="129"/>
      <c r="H281" s="75"/>
      <c r="I281" s="80"/>
      <c r="J281" s="83"/>
    </row>
    <row r="282" spans="1:10" s="81" customFormat="1" x14ac:dyDescent="0.3">
      <c r="A282" s="82"/>
      <c r="B282" s="75"/>
      <c r="C282" s="73"/>
      <c r="D282" s="73"/>
      <c r="E282" s="74"/>
      <c r="F282" s="75"/>
      <c r="G282" s="129"/>
      <c r="H282" s="75"/>
      <c r="I282" s="80"/>
      <c r="J282" s="83"/>
    </row>
    <row r="283" spans="1:10" s="81" customFormat="1" x14ac:dyDescent="0.3">
      <c r="A283" s="82"/>
      <c r="B283" s="75"/>
      <c r="C283" s="73"/>
      <c r="D283" s="73"/>
      <c r="E283" s="74"/>
      <c r="F283" s="75"/>
      <c r="G283" s="129"/>
      <c r="H283" s="75"/>
      <c r="I283" s="80"/>
      <c r="J283" s="83"/>
    </row>
    <row r="284" spans="1:10" s="81" customFormat="1" x14ac:dyDescent="0.3">
      <c r="A284" s="82"/>
      <c r="B284" s="75"/>
      <c r="C284" s="73"/>
      <c r="D284" s="73"/>
      <c r="E284" s="74"/>
      <c r="F284" s="75"/>
      <c r="G284" s="75"/>
      <c r="H284" s="75"/>
      <c r="I284" s="80"/>
      <c r="J284" s="83"/>
    </row>
    <row r="285" spans="1:10" s="81" customFormat="1" x14ac:dyDescent="0.3">
      <c r="A285" s="82"/>
      <c r="B285" s="75"/>
      <c r="C285" s="73"/>
      <c r="D285" s="73"/>
      <c r="E285" s="74"/>
      <c r="F285" s="75"/>
      <c r="G285" s="75"/>
      <c r="H285" s="75"/>
      <c r="I285" s="80"/>
      <c r="J285" s="83"/>
    </row>
    <row r="286" spans="1:10" s="81" customFormat="1" x14ac:dyDescent="0.3">
      <c r="A286" s="82"/>
      <c r="B286" s="75"/>
      <c r="C286" s="73"/>
      <c r="D286" s="73"/>
      <c r="E286" s="74"/>
      <c r="F286" s="75"/>
      <c r="G286" s="75"/>
      <c r="H286" s="75"/>
      <c r="I286" s="80"/>
      <c r="J286" s="83"/>
    </row>
    <row r="287" spans="1:10" s="81" customFormat="1" x14ac:dyDescent="0.3">
      <c r="A287" s="82"/>
      <c r="B287" s="75"/>
      <c r="C287" s="73"/>
      <c r="D287" s="73"/>
      <c r="E287" s="74"/>
      <c r="F287" s="75"/>
      <c r="G287" s="75"/>
      <c r="H287" s="75"/>
      <c r="I287" s="80"/>
      <c r="J287" s="83"/>
    </row>
    <row r="288" spans="1:10" s="81" customFormat="1" x14ac:dyDescent="0.3">
      <c r="A288" s="82"/>
      <c r="B288" s="75"/>
      <c r="C288" s="73"/>
      <c r="D288" s="73"/>
      <c r="E288" s="74"/>
      <c r="F288" s="75"/>
      <c r="G288" s="75"/>
      <c r="H288" s="75"/>
      <c r="I288" s="80"/>
      <c r="J288" s="83"/>
    </row>
    <row r="289" spans="1:10" s="81" customFormat="1" x14ac:dyDescent="0.3">
      <c r="A289" s="82"/>
      <c r="B289" s="75"/>
      <c r="C289" s="73"/>
      <c r="D289" s="73"/>
      <c r="E289" s="74"/>
      <c r="F289" s="75"/>
      <c r="G289" s="75"/>
      <c r="H289" s="75"/>
      <c r="I289" s="80"/>
      <c r="J289" s="83"/>
    </row>
    <row r="290" spans="1:10" s="81" customFormat="1" x14ac:dyDescent="0.3">
      <c r="A290" s="82"/>
      <c r="B290" s="75"/>
      <c r="C290" s="73"/>
      <c r="D290" s="73"/>
      <c r="E290" s="74"/>
      <c r="F290" s="75"/>
      <c r="G290" s="75"/>
      <c r="H290" s="75"/>
      <c r="I290" s="80"/>
      <c r="J290" s="83"/>
    </row>
    <row r="291" spans="1:10" s="81" customFormat="1" x14ac:dyDescent="0.3">
      <c r="A291" s="82"/>
      <c r="B291" s="75"/>
      <c r="C291" s="73"/>
      <c r="D291" s="73"/>
      <c r="E291" s="74"/>
      <c r="F291" s="75"/>
      <c r="G291" s="75"/>
      <c r="H291" s="75"/>
      <c r="I291" s="80"/>
      <c r="J291" s="83"/>
    </row>
    <row r="292" spans="1:10" s="81" customFormat="1" x14ac:dyDescent="0.3">
      <c r="A292" s="82"/>
      <c r="B292" s="75"/>
      <c r="C292" s="73"/>
      <c r="D292" s="73"/>
      <c r="E292" s="74"/>
      <c r="F292" s="75"/>
      <c r="G292" s="75"/>
      <c r="H292" s="75"/>
      <c r="I292" s="80"/>
      <c r="J292" s="83"/>
    </row>
    <row r="293" spans="1:10" s="81" customFormat="1" x14ac:dyDescent="0.3">
      <c r="A293" s="82"/>
      <c r="B293" s="75"/>
      <c r="C293" s="73"/>
      <c r="D293" s="73"/>
      <c r="E293" s="74"/>
      <c r="F293" s="75"/>
      <c r="G293" s="75"/>
      <c r="H293" s="75"/>
      <c r="I293" s="80"/>
      <c r="J293" s="83"/>
    </row>
    <row r="294" spans="1:10" s="81" customFormat="1" x14ac:dyDescent="0.3">
      <c r="A294" s="82"/>
      <c r="B294" s="75"/>
      <c r="C294" s="73"/>
      <c r="D294" s="73"/>
      <c r="E294" s="74"/>
      <c r="F294" s="75"/>
      <c r="G294" s="75"/>
      <c r="H294" s="75"/>
      <c r="I294" s="80"/>
      <c r="J294" s="83"/>
    </row>
    <row r="295" spans="1:10" s="81" customFormat="1" x14ac:dyDescent="0.3">
      <c r="A295" s="82"/>
      <c r="B295" s="75"/>
      <c r="C295" s="73"/>
      <c r="D295" s="73"/>
      <c r="E295" s="74"/>
      <c r="F295" s="75"/>
      <c r="G295" s="75"/>
      <c r="H295" s="75"/>
      <c r="I295" s="80"/>
      <c r="J295" s="83"/>
    </row>
    <row r="296" spans="1:10" s="81" customFormat="1" x14ac:dyDescent="0.3">
      <c r="A296" s="82"/>
      <c r="B296" s="75"/>
      <c r="C296" s="73"/>
      <c r="D296" s="73"/>
      <c r="E296" s="74"/>
      <c r="F296" s="75"/>
      <c r="G296" s="75"/>
      <c r="H296" s="75"/>
      <c r="I296" s="80"/>
      <c r="J296" s="83"/>
    </row>
    <row r="297" spans="1:10" s="81" customFormat="1" x14ac:dyDescent="0.3">
      <c r="A297" s="82"/>
      <c r="B297" s="75"/>
      <c r="C297" s="73"/>
      <c r="D297" s="73"/>
      <c r="E297" s="74"/>
      <c r="F297" s="75"/>
      <c r="G297" s="75"/>
      <c r="H297" s="75"/>
      <c r="I297" s="80"/>
      <c r="J297" s="83"/>
    </row>
    <row r="298" spans="1:10" s="81" customFormat="1" x14ac:dyDescent="0.3">
      <c r="A298" s="82"/>
      <c r="B298" s="75"/>
      <c r="C298" s="73"/>
      <c r="D298" s="73"/>
      <c r="E298" s="74"/>
      <c r="F298" s="75"/>
      <c r="G298" s="75"/>
      <c r="H298" s="75"/>
      <c r="I298" s="80"/>
      <c r="J298" s="83"/>
    </row>
    <row r="299" spans="1:10" s="81" customFormat="1" x14ac:dyDescent="0.3">
      <c r="A299" s="82"/>
      <c r="B299" s="75"/>
      <c r="C299" s="73"/>
      <c r="D299" s="73"/>
      <c r="E299" s="74"/>
      <c r="F299" s="75"/>
      <c r="G299" s="75"/>
      <c r="H299" s="75"/>
      <c r="I299" s="80"/>
      <c r="J299" s="83"/>
    </row>
    <row r="300" spans="1:10" s="81" customFormat="1" x14ac:dyDescent="0.3">
      <c r="A300" s="82"/>
      <c r="B300" s="75"/>
      <c r="C300" s="73"/>
      <c r="D300" s="73"/>
      <c r="E300" s="74"/>
      <c r="F300" s="75"/>
      <c r="G300" s="75"/>
      <c r="H300" s="75"/>
      <c r="I300" s="80"/>
      <c r="J300" s="83"/>
    </row>
    <row r="301" spans="1:10" s="81" customFormat="1" x14ac:dyDescent="0.3">
      <c r="A301" s="82"/>
      <c r="B301" s="75"/>
      <c r="C301" s="73"/>
      <c r="D301" s="73"/>
      <c r="E301" s="74"/>
      <c r="F301" s="75"/>
      <c r="G301" s="75"/>
      <c r="H301" s="75"/>
      <c r="I301" s="80"/>
      <c r="J301" s="83"/>
    </row>
    <row r="302" spans="1:10" s="81" customFormat="1" x14ac:dyDescent="0.3">
      <c r="A302" s="82"/>
      <c r="B302" s="75"/>
      <c r="C302" s="73"/>
      <c r="D302" s="73"/>
      <c r="E302" s="74"/>
      <c r="F302" s="75"/>
      <c r="G302" s="75"/>
      <c r="H302" s="75"/>
      <c r="I302" s="80"/>
      <c r="J302" s="83"/>
    </row>
    <row r="303" spans="1:10" s="81" customFormat="1" x14ac:dyDescent="0.3">
      <c r="A303" s="82"/>
      <c r="B303" s="75"/>
      <c r="C303" s="73"/>
      <c r="D303" s="73"/>
      <c r="E303" s="74"/>
      <c r="F303" s="75"/>
      <c r="G303" s="75"/>
      <c r="H303" s="75"/>
      <c r="I303" s="80"/>
      <c r="J303" s="83"/>
    </row>
    <row r="304" spans="1:10" s="81" customFormat="1" x14ac:dyDescent="0.3">
      <c r="A304" s="82"/>
      <c r="B304" s="75"/>
      <c r="C304" s="73"/>
      <c r="D304" s="73"/>
      <c r="E304" s="74"/>
      <c r="F304" s="75"/>
      <c r="G304" s="75"/>
      <c r="H304" s="75"/>
      <c r="I304" s="80"/>
      <c r="J304" s="83"/>
    </row>
    <row r="305" spans="1:10" s="81" customFormat="1" x14ac:dyDescent="0.3">
      <c r="A305" s="82"/>
      <c r="B305" s="75"/>
      <c r="C305" s="73"/>
      <c r="D305" s="73"/>
      <c r="E305" s="74"/>
      <c r="F305" s="75"/>
      <c r="G305" s="75"/>
      <c r="H305" s="75"/>
      <c r="I305" s="80"/>
      <c r="J305" s="83"/>
    </row>
    <row r="306" spans="1:10" s="81" customFormat="1" x14ac:dyDescent="0.3">
      <c r="A306" s="82"/>
      <c r="B306" s="75"/>
      <c r="C306" s="73"/>
      <c r="D306" s="73"/>
      <c r="E306" s="74"/>
      <c r="F306" s="75"/>
      <c r="G306" s="75"/>
      <c r="H306" s="75"/>
      <c r="I306" s="80"/>
      <c r="J306" s="83"/>
    </row>
    <row r="307" spans="1:10" s="81" customFormat="1" x14ac:dyDescent="0.3">
      <c r="A307" s="82"/>
      <c r="B307" s="75"/>
      <c r="C307" s="73"/>
      <c r="D307" s="73"/>
      <c r="E307" s="74"/>
      <c r="F307" s="75"/>
      <c r="G307" s="75"/>
      <c r="H307" s="75"/>
      <c r="I307" s="80"/>
      <c r="J307" s="83"/>
    </row>
    <row r="308" spans="1:10" s="81" customFormat="1" x14ac:dyDescent="0.3">
      <c r="A308" s="82"/>
      <c r="B308" s="75"/>
      <c r="C308" s="73"/>
      <c r="D308" s="73"/>
      <c r="E308" s="74"/>
      <c r="F308" s="75"/>
      <c r="G308" s="75"/>
      <c r="H308" s="75"/>
      <c r="I308" s="80"/>
      <c r="J308" s="83"/>
    </row>
    <row r="309" spans="1:10" s="81" customFormat="1" x14ac:dyDescent="0.3">
      <c r="A309" s="82"/>
      <c r="B309" s="75"/>
      <c r="C309" s="73"/>
      <c r="D309" s="73"/>
      <c r="E309" s="74"/>
      <c r="F309" s="75"/>
      <c r="G309" s="75"/>
      <c r="H309" s="75"/>
      <c r="I309" s="80"/>
      <c r="J309" s="83"/>
    </row>
    <row r="310" spans="1:10" s="81" customFormat="1" x14ac:dyDescent="0.3">
      <c r="A310" s="82"/>
      <c r="B310" s="75"/>
      <c r="C310" s="73"/>
      <c r="D310" s="73"/>
      <c r="E310" s="74"/>
      <c r="F310" s="75"/>
      <c r="G310" s="129"/>
      <c r="H310" s="75"/>
      <c r="I310" s="80"/>
      <c r="J310" s="83"/>
    </row>
    <row r="311" spans="1:10" s="81" customFormat="1" x14ac:dyDescent="0.3">
      <c r="A311" s="82"/>
      <c r="B311" s="75"/>
      <c r="C311" s="73"/>
      <c r="D311" s="73"/>
      <c r="E311" s="74"/>
      <c r="F311" s="75"/>
      <c r="G311" s="129"/>
      <c r="H311" s="75"/>
      <c r="I311" s="80"/>
      <c r="J311" s="83"/>
    </row>
    <row r="312" spans="1:10" s="81" customFormat="1" x14ac:dyDescent="0.3">
      <c r="A312" s="82"/>
      <c r="B312" s="75"/>
      <c r="C312" s="73"/>
      <c r="D312" s="73"/>
      <c r="E312" s="74"/>
      <c r="F312" s="75"/>
      <c r="G312" s="129"/>
      <c r="H312" s="75"/>
      <c r="I312" s="80"/>
      <c r="J312" s="83"/>
    </row>
    <row r="313" spans="1:10" s="81" customFormat="1" x14ac:dyDescent="0.3">
      <c r="A313" s="82"/>
      <c r="B313" s="75"/>
      <c r="C313" s="73"/>
      <c r="D313" s="73"/>
      <c r="E313" s="74"/>
      <c r="F313" s="75"/>
      <c r="G313" s="129"/>
      <c r="H313" s="75"/>
      <c r="I313" s="80"/>
      <c r="J313" s="83"/>
    </row>
    <row r="314" spans="1:10" s="81" customFormat="1" x14ac:dyDescent="0.3">
      <c r="A314" s="82"/>
      <c r="B314" s="75"/>
      <c r="C314" s="73"/>
      <c r="D314" s="73"/>
      <c r="E314" s="74"/>
      <c r="F314" s="75"/>
      <c r="G314" s="129"/>
      <c r="H314" s="75"/>
      <c r="I314" s="80"/>
      <c r="J314" s="83"/>
    </row>
    <row r="315" spans="1:10" s="81" customFormat="1" x14ac:dyDescent="0.3">
      <c r="A315" s="82"/>
      <c r="B315" s="75"/>
      <c r="C315" s="73"/>
      <c r="D315" s="73"/>
      <c r="E315" s="74"/>
      <c r="F315" s="75"/>
      <c r="G315" s="129"/>
      <c r="H315" s="75"/>
      <c r="I315" s="80"/>
      <c r="J315" s="83"/>
    </row>
    <row r="316" spans="1:10" s="81" customFormat="1" x14ac:dyDescent="0.3">
      <c r="A316" s="82"/>
      <c r="B316" s="75"/>
      <c r="C316" s="73"/>
      <c r="D316" s="73"/>
      <c r="E316" s="74"/>
      <c r="F316" s="75"/>
      <c r="G316" s="129"/>
      <c r="H316" s="75"/>
      <c r="I316" s="80"/>
      <c r="J316" s="83"/>
    </row>
    <row r="317" spans="1:10" s="81" customFormat="1" x14ac:dyDescent="0.3">
      <c r="A317" s="82"/>
      <c r="B317" s="75"/>
      <c r="C317" s="73"/>
      <c r="D317" s="73"/>
      <c r="E317" s="74"/>
      <c r="F317" s="75"/>
      <c r="G317" s="129"/>
      <c r="H317" s="75"/>
      <c r="I317" s="80"/>
      <c r="J317" s="83"/>
    </row>
    <row r="318" spans="1:10" s="81" customFormat="1" x14ac:dyDescent="0.3">
      <c r="A318" s="82"/>
      <c r="B318" s="75"/>
      <c r="C318" s="73"/>
      <c r="D318" s="73"/>
      <c r="E318" s="74"/>
      <c r="F318" s="75"/>
      <c r="G318" s="129"/>
      <c r="H318" s="75"/>
      <c r="I318" s="80"/>
      <c r="J318" s="83"/>
    </row>
    <row r="319" spans="1:10" s="81" customFormat="1" x14ac:dyDescent="0.3">
      <c r="A319" s="82"/>
      <c r="B319" s="75"/>
      <c r="C319" s="73"/>
      <c r="D319" s="73"/>
      <c r="E319" s="74"/>
      <c r="F319" s="75"/>
      <c r="G319" s="129"/>
      <c r="H319" s="75"/>
      <c r="I319" s="80"/>
      <c r="J319" s="83"/>
    </row>
    <row r="320" spans="1:10" s="81" customFormat="1" x14ac:dyDescent="0.3">
      <c r="A320" s="82"/>
      <c r="B320" s="75"/>
      <c r="C320" s="73"/>
      <c r="D320" s="73"/>
      <c r="E320" s="74"/>
      <c r="F320" s="75"/>
      <c r="G320" s="129"/>
      <c r="H320" s="75"/>
      <c r="I320" s="80"/>
      <c r="J320" s="83"/>
    </row>
    <row r="321" spans="1:10" s="81" customFormat="1" x14ac:dyDescent="0.3">
      <c r="A321" s="82"/>
      <c r="B321" s="75"/>
      <c r="C321" s="73"/>
      <c r="D321" s="73"/>
      <c r="E321" s="74"/>
      <c r="F321" s="75"/>
      <c r="G321" s="129"/>
      <c r="H321" s="75"/>
      <c r="I321" s="80"/>
      <c r="J321" s="83"/>
    </row>
    <row r="322" spans="1:10" s="81" customFormat="1" x14ac:dyDescent="0.3">
      <c r="A322" s="82"/>
      <c r="B322" s="75"/>
      <c r="C322" s="73"/>
      <c r="D322" s="73"/>
      <c r="E322" s="74"/>
      <c r="F322" s="75"/>
      <c r="G322" s="129"/>
      <c r="H322" s="75"/>
      <c r="I322" s="80"/>
      <c r="J322" s="83"/>
    </row>
    <row r="323" spans="1:10" s="81" customFormat="1" x14ac:dyDescent="0.3">
      <c r="A323" s="82"/>
      <c r="B323" s="75"/>
      <c r="C323" s="73"/>
      <c r="D323" s="73"/>
      <c r="E323" s="74"/>
      <c r="F323" s="75"/>
      <c r="G323" s="129"/>
      <c r="H323" s="75"/>
      <c r="I323" s="80"/>
      <c r="J323" s="83"/>
    </row>
    <row r="324" spans="1:10" s="81" customFormat="1" x14ac:dyDescent="0.3">
      <c r="A324" s="82"/>
      <c r="B324" s="75"/>
      <c r="C324" s="73"/>
      <c r="D324" s="73"/>
      <c r="E324" s="74"/>
      <c r="F324" s="75"/>
      <c r="G324" s="129"/>
      <c r="H324" s="75"/>
      <c r="I324" s="80"/>
      <c r="J324" s="83"/>
    </row>
    <row r="325" spans="1:10" s="81" customFormat="1" x14ac:dyDescent="0.3">
      <c r="A325" s="82"/>
      <c r="B325" s="75"/>
      <c r="C325" s="73"/>
      <c r="D325" s="73"/>
      <c r="E325" s="74"/>
      <c r="F325" s="75"/>
      <c r="G325" s="129"/>
      <c r="H325" s="75"/>
      <c r="I325" s="80"/>
      <c r="J325" s="83"/>
    </row>
    <row r="326" spans="1:10" s="81" customFormat="1" x14ac:dyDescent="0.3">
      <c r="A326" s="82"/>
      <c r="B326" s="75"/>
      <c r="C326" s="73"/>
      <c r="D326" s="73"/>
      <c r="E326" s="74"/>
      <c r="F326" s="75"/>
      <c r="G326" s="129"/>
      <c r="H326" s="75"/>
      <c r="I326" s="80"/>
      <c r="J326" s="83"/>
    </row>
    <row r="327" spans="1:10" s="81" customFormat="1" x14ac:dyDescent="0.3">
      <c r="A327" s="82"/>
      <c r="B327" s="75"/>
      <c r="C327" s="73"/>
      <c r="D327" s="73"/>
      <c r="E327" s="74"/>
      <c r="F327" s="75"/>
      <c r="G327" s="129"/>
      <c r="H327" s="75"/>
      <c r="I327" s="80"/>
      <c r="J327" s="83"/>
    </row>
    <row r="328" spans="1:10" s="81" customFormat="1" x14ac:dyDescent="0.3">
      <c r="A328" s="82"/>
      <c r="B328" s="75"/>
      <c r="C328" s="73"/>
      <c r="D328" s="73"/>
      <c r="E328" s="74"/>
      <c r="F328" s="75"/>
      <c r="G328" s="129"/>
      <c r="H328" s="75"/>
      <c r="I328" s="80"/>
      <c r="J328" s="83"/>
    </row>
    <row r="329" spans="1:10" s="81" customFormat="1" x14ac:dyDescent="0.3">
      <c r="A329" s="82"/>
      <c r="B329" s="75"/>
      <c r="C329" s="73"/>
      <c r="D329" s="73"/>
      <c r="E329" s="74"/>
      <c r="F329" s="75"/>
      <c r="G329" s="129"/>
      <c r="H329" s="75"/>
      <c r="I329" s="80"/>
      <c r="J329" s="83"/>
    </row>
    <row r="330" spans="1:10" s="81" customFormat="1" x14ac:dyDescent="0.3">
      <c r="A330" s="82"/>
      <c r="B330" s="75"/>
      <c r="C330" s="73"/>
      <c r="D330" s="73"/>
      <c r="E330" s="74"/>
      <c r="F330" s="75"/>
      <c r="G330" s="129"/>
      <c r="H330" s="75"/>
      <c r="I330" s="80"/>
      <c r="J330" s="83"/>
    </row>
    <row r="331" spans="1:10" s="81" customFormat="1" x14ac:dyDescent="0.3">
      <c r="A331" s="82"/>
      <c r="B331" s="75"/>
      <c r="C331" s="73"/>
      <c r="D331" s="73"/>
      <c r="E331" s="74"/>
      <c r="F331" s="75"/>
      <c r="G331" s="129"/>
      <c r="H331" s="75"/>
      <c r="I331" s="80"/>
      <c r="J331" s="83"/>
    </row>
    <row r="332" spans="1:10" s="81" customFormat="1" x14ac:dyDescent="0.3">
      <c r="A332" s="82"/>
      <c r="B332" s="75"/>
      <c r="C332" s="73"/>
      <c r="D332" s="73"/>
      <c r="E332" s="74"/>
      <c r="F332" s="75"/>
      <c r="G332" s="129"/>
      <c r="H332" s="75"/>
      <c r="I332" s="80"/>
      <c r="J332" s="83"/>
    </row>
    <row r="333" spans="1:10" s="81" customFormat="1" x14ac:dyDescent="0.3">
      <c r="A333" s="82"/>
      <c r="B333" s="75"/>
      <c r="C333" s="73"/>
      <c r="D333" s="73"/>
      <c r="E333" s="74"/>
      <c r="F333" s="75"/>
      <c r="G333" s="129"/>
      <c r="H333" s="75"/>
      <c r="I333" s="80"/>
      <c r="J333" s="83"/>
    </row>
    <row r="334" spans="1:10" s="81" customFormat="1" x14ac:dyDescent="0.3">
      <c r="A334" s="82"/>
      <c r="B334" s="75"/>
      <c r="C334" s="73"/>
      <c r="D334" s="73"/>
      <c r="E334" s="74"/>
      <c r="F334" s="75"/>
      <c r="G334" s="75"/>
      <c r="H334" s="75"/>
      <c r="I334" s="80"/>
      <c r="J334" s="83"/>
    </row>
    <row r="335" spans="1:10" s="81" customFormat="1" x14ac:dyDescent="0.3">
      <c r="A335" s="82"/>
      <c r="B335" s="75"/>
      <c r="C335" s="73"/>
      <c r="D335" s="73"/>
      <c r="E335" s="74"/>
      <c r="F335" s="75"/>
      <c r="G335" s="75"/>
      <c r="H335" s="75"/>
      <c r="I335" s="80"/>
      <c r="J335" s="83"/>
    </row>
    <row r="336" spans="1:10" s="81" customFormat="1" x14ac:dyDescent="0.3">
      <c r="A336" s="82"/>
      <c r="B336" s="75"/>
      <c r="C336" s="73"/>
      <c r="D336" s="73"/>
      <c r="E336" s="74"/>
      <c r="F336" s="75"/>
      <c r="G336" s="75"/>
      <c r="H336" s="75"/>
      <c r="I336" s="80"/>
      <c r="J336" s="83"/>
    </row>
    <row r="337" spans="1:10" s="81" customFormat="1" x14ac:dyDescent="0.3">
      <c r="A337" s="82"/>
      <c r="B337" s="75"/>
      <c r="C337" s="73"/>
      <c r="D337" s="73"/>
      <c r="E337" s="74"/>
      <c r="F337" s="75"/>
      <c r="G337" s="75"/>
      <c r="H337" s="75"/>
      <c r="I337" s="80"/>
      <c r="J337" s="83"/>
    </row>
    <row r="338" spans="1:10" s="81" customFormat="1" x14ac:dyDescent="0.3">
      <c r="A338" s="82"/>
      <c r="B338" s="75"/>
      <c r="C338" s="73"/>
      <c r="D338" s="73"/>
      <c r="E338" s="74"/>
      <c r="F338" s="75"/>
      <c r="G338" s="75"/>
      <c r="H338" s="75"/>
      <c r="I338" s="80"/>
      <c r="J338" s="83"/>
    </row>
    <row r="339" spans="1:10" s="81" customFormat="1" x14ac:dyDescent="0.3">
      <c r="A339" s="82"/>
      <c r="B339" s="75"/>
      <c r="C339" s="73"/>
      <c r="D339" s="73"/>
      <c r="E339" s="74"/>
      <c r="F339" s="75"/>
      <c r="G339" s="75"/>
      <c r="H339" s="75"/>
      <c r="I339" s="80"/>
      <c r="J339" s="83"/>
    </row>
    <row r="340" spans="1:10" s="81" customFormat="1" x14ac:dyDescent="0.3">
      <c r="A340" s="82"/>
      <c r="B340" s="75"/>
      <c r="C340" s="73"/>
      <c r="D340" s="73"/>
      <c r="E340" s="74"/>
      <c r="F340" s="75"/>
      <c r="G340" s="75"/>
      <c r="H340" s="75"/>
      <c r="I340" s="80"/>
      <c r="J340" s="83"/>
    </row>
    <row r="341" spans="1:10" s="81" customFormat="1" x14ac:dyDescent="0.3">
      <c r="A341" s="82"/>
      <c r="B341" s="75"/>
      <c r="C341" s="73"/>
      <c r="D341" s="73"/>
      <c r="E341" s="74"/>
      <c r="F341" s="75"/>
      <c r="G341" s="75"/>
      <c r="H341" s="75"/>
      <c r="I341" s="80"/>
      <c r="J341" s="83"/>
    </row>
    <row r="342" spans="1:10" s="81" customFormat="1" x14ac:dyDescent="0.3">
      <c r="A342" s="82"/>
      <c r="B342" s="75"/>
      <c r="C342" s="73"/>
      <c r="D342" s="73"/>
      <c r="E342" s="74"/>
      <c r="F342" s="75"/>
      <c r="G342" s="75"/>
      <c r="H342" s="75"/>
      <c r="I342" s="80"/>
      <c r="J342" s="83"/>
    </row>
    <row r="343" spans="1:10" s="81" customFormat="1" x14ac:dyDescent="0.3">
      <c r="A343" s="82"/>
      <c r="B343" s="75"/>
      <c r="C343" s="73"/>
      <c r="D343" s="73"/>
      <c r="E343" s="74"/>
      <c r="F343" s="75"/>
      <c r="G343" s="75"/>
      <c r="H343" s="75"/>
      <c r="I343" s="80"/>
      <c r="J343" s="83"/>
    </row>
    <row r="344" spans="1:10" s="81" customFormat="1" x14ac:dyDescent="0.3">
      <c r="A344" s="82"/>
      <c r="B344" s="75"/>
      <c r="C344" s="73"/>
      <c r="D344" s="73"/>
      <c r="E344" s="74"/>
      <c r="F344" s="75"/>
      <c r="G344" s="75"/>
      <c r="H344" s="75"/>
      <c r="I344" s="80"/>
      <c r="J344" s="83"/>
    </row>
    <row r="345" spans="1:10" s="81" customFormat="1" x14ac:dyDescent="0.3">
      <c r="A345" s="82"/>
      <c r="B345" s="75"/>
      <c r="C345" s="73"/>
      <c r="D345" s="73"/>
      <c r="E345" s="74"/>
      <c r="F345" s="75"/>
      <c r="G345" s="75"/>
      <c r="H345" s="75"/>
      <c r="I345" s="80"/>
      <c r="J345" s="83"/>
    </row>
    <row r="346" spans="1:10" s="81" customFormat="1" x14ac:dyDescent="0.3">
      <c r="A346" s="82"/>
      <c r="B346" s="75"/>
      <c r="C346" s="73"/>
      <c r="D346" s="73"/>
      <c r="E346" s="74"/>
      <c r="F346" s="75"/>
      <c r="G346" s="75"/>
      <c r="H346" s="75"/>
      <c r="I346" s="80"/>
      <c r="J346" s="83"/>
    </row>
    <row r="347" spans="1:10" s="81" customFormat="1" x14ac:dyDescent="0.3">
      <c r="A347" s="82"/>
      <c r="B347" s="75"/>
      <c r="C347" s="73"/>
      <c r="D347" s="73"/>
      <c r="E347" s="74"/>
      <c r="F347" s="75"/>
      <c r="G347" s="75"/>
      <c r="H347" s="75"/>
      <c r="I347" s="80"/>
      <c r="J347" s="83"/>
    </row>
    <row r="348" spans="1:10" s="81" customFormat="1" x14ac:dyDescent="0.3">
      <c r="A348" s="82"/>
      <c r="B348" s="75"/>
      <c r="C348" s="73"/>
      <c r="D348" s="73"/>
      <c r="E348" s="74"/>
      <c r="F348" s="75"/>
      <c r="G348" s="75"/>
      <c r="H348" s="75"/>
      <c r="I348" s="80"/>
      <c r="J348" s="83"/>
    </row>
    <row r="349" spans="1:10" s="81" customFormat="1" x14ac:dyDescent="0.3">
      <c r="A349" s="82"/>
      <c r="B349" s="75"/>
      <c r="C349" s="73"/>
      <c r="D349" s="73"/>
      <c r="E349" s="74"/>
      <c r="F349" s="75"/>
      <c r="G349" s="75"/>
      <c r="H349" s="75"/>
      <c r="I349" s="80"/>
      <c r="J349" s="83"/>
    </row>
    <row r="350" spans="1:10" s="81" customFormat="1" x14ac:dyDescent="0.3">
      <c r="A350" s="82"/>
      <c r="B350" s="75"/>
      <c r="C350" s="73"/>
      <c r="D350" s="73"/>
      <c r="E350" s="74"/>
      <c r="F350" s="75"/>
      <c r="G350" s="75"/>
      <c r="H350" s="75"/>
      <c r="I350" s="80"/>
      <c r="J350" s="83"/>
    </row>
    <row r="351" spans="1:10" s="81" customFormat="1" x14ac:dyDescent="0.3">
      <c r="A351" s="82"/>
      <c r="B351" s="75"/>
      <c r="C351" s="73"/>
      <c r="D351" s="73"/>
      <c r="E351" s="74"/>
      <c r="F351" s="75"/>
      <c r="G351" s="75"/>
      <c r="H351" s="75"/>
      <c r="I351" s="80"/>
      <c r="J351" s="83"/>
    </row>
    <row r="352" spans="1:10" s="81" customFormat="1" x14ac:dyDescent="0.3">
      <c r="A352" s="82"/>
      <c r="B352" s="75"/>
      <c r="C352" s="73"/>
      <c r="D352" s="73"/>
      <c r="E352" s="74"/>
      <c r="F352" s="75"/>
      <c r="G352" s="75"/>
      <c r="H352" s="75"/>
      <c r="I352" s="80"/>
      <c r="J352" s="83"/>
    </row>
    <row r="353" spans="1:10" s="81" customFormat="1" x14ac:dyDescent="0.3">
      <c r="A353" s="82"/>
      <c r="B353" s="75"/>
      <c r="C353" s="73"/>
      <c r="D353" s="73"/>
      <c r="E353" s="74"/>
      <c r="F353" s="75"/>
      <c r="G353" s="75"/>
      <c r="H353" s="75"/>
      <c r="I353" s="80"/>
      <c r="J353" s="83"/>
    </row>
    <row r="354" spans="1:10" s="81" customFormat="1" x14ac:dyDescent="0.3">
      <c r="A354" s="82"/>
      <c r="B354" s="75"/>
      <c r="C354" s="73"/>
      <c r="D354" s="73"/>
      <c r="E354" s="74"/>
      <c r="F354" s="75"/>
      <c r="G354" s="75"/>
      <c r="H354" s="75"/>
      <c r="I354" s="80"/>
      <c r="J354" s="83"/>
    </row>
    <row r="355" spans="1:10" s="81" customFormat="1" x14ac:dyDescent="0.3">
      <c r="A355" s="82"/>
      <c r="B355" s="75"/>
      <c r="C355" s="73"/>
      <c r="D355" s="73"/>
      <c r="E355" s="74"/>
      <c r="F355" s="75"/>
      <c r="G355" s="75"/>
      <c r="H355" s="75"/>
      <c r="I355" s="80"/>
      <c r="J355" s="83"/>
    </row>
    <row r="356" spans="1:10" s="81" customFormat="1" x14ac:dyDescent="0.3">
      <c r="A356" s="82"/>
      <c r="B356" s="75"/>
      <c r="C356" s="73"/>
      <c r="D356" s="73"/>
      <c r="E356" s="74"/>
      <c r="F356" s="75"/>
      <c r="G356" s="75"/>
      <c r="H356" s="75"/>
      <c r="I356" s="80"/>
      <c r="J356" s="83"/>
    </row>
    <row r="357" spans="1:10" s="81" customFormat="1" x14ac:dyDescent="0.3">
      <c r="A357" s="82"/>
      <c r="B357" s="75"/>
      <c r="C357" s="73"/>
      <c r="D357" s="73"/>
      <c r="E357" s="74"/>
      <c r="F357" s="75"/>
      <c r="G357" s="75"/>
      <c r="H357" s="75"/>
      <c r="I357" s="80"/>
      <c r="J357" s="83"/>
    </row>
    <row r="358" spans="1:10" s="81" customFormat="1" x14ac:dyDescent="0.3">
      <c r="A358" s="82"/>
      <c r="B358" s="75"/>
      <c r="C358" s="73"/>
      <c r="D358" s="73"/>
      <c r="E358" s="74"/>
      <c r="F358" s="75"/>
      <c r="G358" s="75"/>
      <c r="H358" s="75"/>
      <c r="I358" s="80"/>
      <c r="J358" s="83"/>
    </row>
    <row r="359" spans="1:10" s="81" customFormat="1" x14ac:dyDescent="0.3">
      <c r="A359" s="82"/>
      <c r="B359" s="75"/>
      <c r="C359" s="73"/>
      <c r="D359" s="73"/>
      <c r="E359" s="74"/>
      <c r="F359" s="75"/>
      <c r="G359" s="75"/>
      <c r="H359" s="75"/>
      <c r="I359" s="80"/>
      <c r="J359" s="83"/>
    </row>
    <row r="360" spans="1:10" s="81" customFormat="1" x14ac:dyDescent="0.3">
      <c r="A360" s="82"/>
      <c r="B360" s="75"/>
      <c r="C360" s="73"/>
      <c r="D360" s="73"/>
      <c r="E360" s="74"/>
      <c r="F360" s="75"/>
      <c r="G360" s="129"/>
      <c r="H360" s="75"/>
      <c r="I360" s="80"/>
      <c r="J360" s="83"/>
    </row>
    <row r="361" spans="1:10" s="81" customFormat="1" x14ac:dyDescent="0.3">
      <c r="A361" s="82"/>
      <c r="B361" s="75"/>
      <c r="C361" s="73"/>
      <c r="D361" s="73"/>
      <c r="E361" s="74"/>
      <c r="F361" s="75"/>
      <c r="G361" s="129"/>
      <c r="H361" s="75"/>
      <c r="I361" s="80"/>
      <c r="J361" s="83"/>
    </row>
    <row r="362" spans="1:10" s="81" customFormat="1" x14ac:dyDescent="0.3">
      <c r="A362" s="82"/>
      <c r="B362" s="75"/>
      <c r="C362" s="73"/>
      <c r="D362" s="73"/>
      <c r="E362" s="74"/>
      <c r="F362" s="75"/>
      <c r="G362" s="129"/>
      <c r="H362" s="75"/>
      <c r="I362" s="80"/>
      <c r="J362" s="83"/>
    </row>
    <row r="363" spans="1:10" s="81" customFormat="1" x14ac:dyDescent="0.3">
      <c r="A363" s="82"/>
      <c r="B363" s="75"/>
      <c r="C363" s="73"/>
      <c r="D363" s="73"/>
      <c r="E363" s="74"/>
      <c r="F363" s="75"/>
      <c r="G363" s="129"/>
      <c r="H363" s="75"/>
      <c r="I363" s="80"/>
      <c r="J363" s="83"/>
    </row>
    <row r="364" spans="1:10" s="81" customFormat="1" x14ac:dyDescent="0.3">
      <c r="A364" s="82"/>
      <c r="B364" s="75"/>
      <c r="C364" s="73"/>
      <c r="D364" s="73"/>
      <c r="E364" s="74"/>
      <c r="F364" s="75"/>
      <c r="G364" s="129"/>
      <c r="H364" s="75"/>
      <c r="I364" s="80"/>
      <c r="J364" s="83"/>
    </row>
    <row r="365" spans="1:10" s="81" customFormat="1" x14ac:dyDescent="0.3">
      <c r="A365" s="82"/>
      <c r="B365" s="75"/>
      <c r="C365" s="73"/>
      <c r="D365" s="73"/>
      <c r="E365" s="74"/>
      <c r="F365" s="75"/>
      <c r="G365" s="129"/>
      <c r="H365" s="75"/>
      <c r="I365" s="80"/>
      <c r="J365" s="83"/>
    </row>
    <row r="366" spans="1:10" s="81" customFormat="1" x14ac:dyDescent="0.3">
      <c r="A366" s="82"/>
      <c r="B366" s="75"/>
      <c r="C366" s="73"/>
      <c r="D366" s="73"/>
      <c r="E366" s="74"/>
      <c r="F366" s="75"/>
      <c r="G366" s="129"/>
      <c r="H366" s="75"/>
      <c r="I366" s="80"/>
      <c r="J366" s="83"/>
    </row>
    <row r="367" spans="1:10" s="81" customFormat="1" x14ac:dyDescent="0.3">
      <c r="A367" s="82"/>
      <c r="B367" s="75"/>
      <c r="C367" s="73"/>
      <c r="D367" s="73"/>
      <c r="E367" s="74"/>
      <c r="F367" s="75"/>
      <c r="G367" s="129"/>
      <c r="H367" s="75"/>
      <c r="I367" s="80"/>
      <c r="J367" s="83"/>
    </row>
    <row r="368" spans="1:10" s="81" customFormat="1" x14ac:dyDescent="0.3">
      <c r="A368" s="82"/>
      <c r="B368" s="75"/>
      <c r="C368" s="73"/>
      <c r="D368" s="73"/>
      <c r="E368" s="74"/>
      <c r="F368" s="75"/>
      <c r="G368" s="129"/>
      <c r="H368" s="75"/>
      <c r="I368" s="80"/>
      <c r="J368" s="83"/>
    </row>
    <row r="369" spans="1:10" s="81" customFormat="1" x14ac:dyDescent="0.3">
      <c r="A369" s="82"/>
      <c r="B369" s="75"/>
      <c r="C369" s="73"/>
      <c r="D369" s="73"/>
      <c r="E369" s="74"/>
      <c r="F369" s="75"/>
      <c r="G369" s="129"/>
      <c r="H369" s="75"/>
      <c r="I369" s="80"/>
      <c r="J369" s="83"/>
    </row>
    <row r="370" spans="1:10" s="81" customFormat="1" x14ac:dyDescent="0.3">
      <c r="A370" s="82"/>
      <c r="B370" s="75"/>
      <c r="C370" s="73"/>
      <c r="D370" s="73"/>
      <c r="E370" s="74"/>
      <c r="F370" s="75"/>
      <c r="G370" s="129"/>
      <c r="H370" s="75"/>
      <c r="I370" s="80"/>
      <c r="J370" s="83"/>
    </row>
    <row r="371" spans="1:10" s="81" customFormat="1" x14ac:dyDescent="0.3">
      <c r="A371" s="82"/>
      <c r="B371" s="75"/>
      <c r="C371" s="73"/>
      <c r="D371" s="73"/>
      <c r="E371" s="74"/>
      <c r="F371" s="75"/>
      <c r="G371" s="129"/>
      <c r="H371" s="75"/>
      <c r="I371" s="80"/>
      <c r="J371" s="83"/>
    </row>
    <row r="372" spans="1:10" s="81" customFormat="1" x14ac:dyDescent="0.3">
      <c r="A372" s="82"/>
      <c r="B372" s="75"/>
      <c r="C372" s="73"/>
      <c r="D372" s="73"/>
      <c r="E372" s="74"/>
      <c r="F372" s="75"/>
      <c r="G372" s="129"/>
      <c r="H372" s="75"/>
      <c r="I372" s="80"/>
      <c r="J372" s="83"/>
    </row>
    <row r="373" spans="1:10" s="81" customFormat="1" x14ac:dyDescent="0.3">
      <c r="A373" s="82"/>
      <c r="B373" s="75"/>
      <c r="C373" s="73"/>
      <c r="D373" s="73"/>
      <c r="E373" s="74"/>
      <c r="F373" s="75"/>
      <c r="G373" s="129"/>
      <c r="H373" s="75"/>
      <c r="I373" s="80"/>
      <c r="J373" s="83"/>
    </row>
    <row r="374" spans="1:10" s="81" customFormat="1" x14ac:dyDescent="0.3">
      <c r="A374" s="82"/>
      <c r="B374" s="75"/>
      <c r="C374" s="73"/>
      <c r="D374" s="73"/>
      <c r="E374" s="74"/>
      <c r="F374" s="75"/>
      <c r="G374" s="129"/>
      <c r="H374" s="75"/>
      <c r="I374" s="80"/>
      <c r="J374" s="83"/>
    </row>
    <row r="375" spans="1:10" s="81" customFormat="1" x14ac:dyDescent="0.3">
      <c r="A375" s="82"/>
      <c r="B375" s="75"/>
      <c r="C375" s="73"/>
      <c r="D375" s="73"/>
      <c r="E375" s="74"/>
      <c r="F375" s="75"/>
      <c r="G375" s="129"/>
      <c r="H375" s="75"/>
      <c r="I375" s="80"/>
      <c r="J375" s="83"/>
    </row>
    <row r="376" spans="1:10" s="81" customFormat="1" x14ac:dyDescent="0.3">
      <c r="A376" s="82"/>
      <c r="B376" s="75"/>
      <c r="C376" s="73"/>
      <c r="D376" s="73"/>
      <c r="E376" s="74"/>
      <c r="F376" s="75"/>
      <c r="G376" s="129"/>
      <c r="H376" s="75"/>
      <c r="I376" s="80"/>
      <c r="J376" s="83"/>
    </row>
    <row r="377" spans="1:10" s="81" customFormat="1" x14ac:dyDescent="0.3">
      <c r="A377" s="82"/>
      <c r="B377" s="75"/>
      <c r="C377" s="73"/>
      <c r="D377" s="73"/>
      <c r="E377" s="74"/>
      <c r="F377" s="75"/>
      <c r="G377" s="129"/>
      <c r="H377" s="75"/>
      <c r="I377" s="80"/>
      <c r="J377" s="83"/>
    </row>
    <row r="378" spans="1:10" s="81" customFormat="1" x14ac:dyDescent="0.3">
      <c r="A378" s="82"/>
      <c r="B378" s="75"/>
      <c r="C378" s="73"/>
      <c r="D378" s="73"/>
      <c r="E378" s="74"/>
      <c r="F378" s="75"/>
      <c r="G378" s="129"/>
      <c r="H378" s="75"/>
      <c r="I378" s="80"/>
      <c r="J378" s="83"/>
    </row>
    <row r="379" spans="1:10" s="81" customFormat="1" x14ac:dyDescent="0.3">
      <c r="A379" s="82"/>
      <c r="B379" s="75"/>
      <c r="C379" s="73"/>
      <c r="D379" s="73"/>
      <c r="E379" s="74"/>
      <c r="F379" s="75"/>
      <c r="G379" s="129"/>
      <c r="H379" s="75"/>
      <c r="I379" s="80"/>
      <c r="J379" s="83"/>
    </row>
    <row r="380" spans="1:10" s="81" customFormat="1" x14ac:dyDescent="0.3">
      <c r="A380" s="82"/>
      <c r="B380" s="75"/>
      <c r="C380" s="73"/>
      <c r="D380" s="73"/>
      <c r="E380" s="74"/>
      <c r="F380" s="75"/>
      <c r="G380" s="129"/>
      <c r="H380" s="75"/>
      <c r="I380" s="80"/>
      <c r="J380" s="83"/>
    </row>
    <row r="381" spans="1:10" s="81" customFormat="1" x14ac:dyDescent="0.3">
      <c r="A381" s="82"/>
      <c r="B381" s="75"/>
      <c r="C381" s="73"/>
      <c r="D381" s="73"/>
      <c r="E381" s="74"/>
      <c r="F381" s="75"/>
      <c r="G381" s="129"/>
      <c r="H381" s="75"/>
      <c r="I381" s="80"/>
      <c r="J381" s="83"/>
    </row>
    <row r="382" spans="1:10" s="81" customFormat="1" x14ac:dyDescent="0.3">
      <c r="A382" s="82"/>
      <c r="B382" s="75"/>
      <c r="C382" s="73"/>
      <c r="D382" s="73"/>
      <c r="E382" s="74"/>
      <c r="F382" s="75"/>
      <c r="G382" s="129"/>
      <c r="H382" s="75"/>
      <c r="I382" s="80"/>
      <c r="J382" s="83"/>
    </row>
    <row r="383" spans="1:10" s="81" customFormat="1" x14ac:dyDescent="0.3">
      <c r="A383" s="82"/>
      <c r="B383" s="75"/>
      <c r="C383" s="73"/>
      <c r="D383" s="73"/>
      <c r="E383" s="74"/>
      <c r="F383" s="75"/>
      <c r="G383" s="129"/>
      <c r="H383" s="75"/>
      <c r="I383" s="80"/>
      <c r="J383" s="83"/>
    </row>
    <row r="384" spans="1:10" s="81" customFormat="1" x14ac:dyDescent="0.3">
      <c r="A384" s="82"/>
      <c r="B384" s="75"/>
      <c r="C384" s="73"/>
      <c r="D384" s="73"/>
      <c r="E384" s="74"/>
      <c r="F384" s="75"/>
      <c r="G384" s="75"/>
      <c r="H384" s="75"/>
      <c r="I384" s="80"/>
      <c r="J384" s="83"/>
    </row>
    <row r="385" spans="1:10" s="81" customFormat="1" x14ac:dyDescent="0.3">
      <c r="A385" s="82"/>
      <c r="B385" s="75"/>
      <c r="C385" s="73"/>
      <c r="D385" s="73"/>
      <c r="E385" s="74"/>
      <c r="F385" s="75"/>
      <c r="G385" s="75"/>
      <c r="H385" s="75"/>
      <c r="I385" s="80"/>
      <c r="J385" s="83"/>
    </row>
    <row r="386" spans="1:10" s="81" customFormat="1" x14ac:dyDescent="0.3">
      <c r="A386" s="82"/>
      <c r="B386" s="75"/>
      <c r="C386" s="73"/>
      <c r="D386" s="73"/>
      <c r="E386" s="74"/>
      <c r="F386" s="75"/>
      <c r="G386" s="75"/>
      <c r="H386" s="75"/>
      <c r="I386" s="80"/>
      <c r="J386" s="83"/>
    </row>
    <row r="387" spans="1:10" s="81" customFormat="1" x14ac:dyDescent="0.3">
      <c r="A387" s="82"/>
      <c r="B387" s="75"/>
      <c r="C387" s="73"/>
      <c r="D387" s="73"/>
      <c r="E387" s="74"/>
      <c r="F387" s="75"/>
      <c r="G387" s="75"/>
      <c r="H387" s="75"/>
      <c r="I387" s="80"/>
      <c r="J387" s="83"/>
    </row>
    <row r="388" spans="1:10" s="81" customFormat="1" x14ac:dyDescent="0.3">
      <c r="A388" s="82"/>
      <c r="B388" s="75"/>
      <c r="C388" s="73"/>
      <c r="D388" s="73"/>
      <c r="E388" s="74"/>
      <c r="F388" s="75"/>
      <c r="G388" s="75"/>
      <c r="H388" s="75"/>
      <c r="I388" s="80"/>
      <c r="J388" s="83"/>
    </row>
    <row r="389" spans="1:10" s="81" customFormat="1" x14ac:dyDescent="0.3">
      <c r="A389" s="82"/>
      <c r="B389" s="75"/>
      <c r="C389" s="73"/>
      <c r="D389" s="73"/>
      <c r="E389" s="74"/>
      <c r="F389" s="75"/>
      <c r="G389" s="75"/>
      <c r="H389" s="75"/>
      <c r="I389" s="80"/>
      <c r="J389" s="83"/>
    </row>
    <row r="390" spans="1:10" s="81" customFormat="1" x14ac:dyDescent="0.3">
      <c r="A390" s="82"/>
      <c r="B390" s="75"/>
      <c r="C390" s="73"/>
      <c r="D390" s="73"/>
      <c r="E390" s="74"/>
      <c r="F390" s="75"/>
      <c r="G390" s="75"/>
      <c r="H390" s="75"/>
      <c r="I390" s="80"/>
      <c r="J390" s="83"/>
    </row>
    <row r="391" spans="1:10" s="81" customFormat="1" x14ac:dyDescent="0.3">
      <c r="A391" s="82"/>
      <c r="B391" s="75"/>
      <c r="C391" s="73"/>
      <c r="D391" s="73"/>
      <c r="E391" s="74"/>
      <c r="F391" s="75"/>
      <c r="G391" s="75"/>
      <c r="H391" s="75"/>
      <c r="I391" s="80"/>
      <c r="J391" s="83"/>
    </row>
    <row r="392" spans="1:10" s="81" customFormat="1" x14ac:dyDescent="0.3">
      <c r="A392" s="82"/>
      <c r="B392" s="75"/>
      <c r="C392" s="73"/>
      <c r="D392" s="73"/>
      <c r="E392" s="74"/>
      <c r="F392" s="75"/>
      <c r="G392" s="75"/>
      <c r="H392" s="75"/>
      <c r="I392" s="80"/>
      <c r="J392" s="83"/>
    </row>
    <row r="393" spans="1:10" s="81" customFormat="1" x14ac:dyDescent="0.3">
      <c r="A393" s="82"/>
      <c r="B393" s="75"/>
      <c r="C393" s="73"/>
      <c r="D393" s="73"/>
      <c r="E393" s="74"/>
      <c r="F393" s="75"/>
      <c r="G393" s="75"/>
      <c r="H393" s="75"/>
      <c r="I393" s="80"/>
      <c r="J393" s="83"/>
    </row>
    <row r="394" spans="1:10" s="81" customFormat="1" x14ac:dyDescent="0.3">
      <c r="A394" s="82"/>
      <c r="B394" s="75"/>
      <c r="C394" s="73"/>
      <c r="D394" s="73"/>
      <c r="E394" s="74"/>
      <c r="F394" s="75"/>
      <c r="G394" s="75"/>
      <c r="H394" s="75"/>
      <c r="I394" s="80"/>
      <c r="J394" s="83"/>
    </row>
    <row r="395" spans="1:10" s="81" customFormat="1" x14ac:dyDescent="0.3">
      <c r="A395" s="82"/>
      <c r="B395" s="75"/>
      <c r="C395" s="73"/>
      <c r="D395" s="73"/>
      <c r="E395" s="74"/>
      <c r="F395" s="75"/>
      <c r="G395" s="75"/>
      <c r="H395" s="75"/>
      <c r="I395" s="80"/>
      <c r="J395" s="83"/>
    </row>
    <row r="396" spans="1:10" s="81" customFormat="1" x14ac:dyDescent="0.3">
      <c r="A396" s="82"/>
      <c r="B396" s="75"/>
      <c r="C396" s="73"/>
      <c r="D396" s="73"/>
      <c r="E396" s="74"/>
      <c r="F396" s="75"/>
      <c r="G396" s="75"/>
      <c r="H396" s="75"/>
      <c r="I396" s="80"/>
      <c r="J396" s="83"/>
    </row>
    <row r="397" spans="1:10" s="81" customFormat="1" x14ac:dyDescent="0.3">
      <c r="A397" s="82"/>
      <c r="B397" s="75"/>
      <c r="C397" s="73"/>
      <c r="D397" s="73"/>
      <c r="E397" s="74"/>
      <c r="F397" s="75"/>
      <c r="G397" s="75"/>
      <c r="H397" s="75"/>
      <c r="I397" s="80"/>
      <c r="J397" s="83"/>
    </row>
    <row r="398" spans="1:10" s="81" customFormat="1" x14ac:dyDescent="0.3">
      <c r="A398" s="82"/>
      <c r="B398" s="75"/>
      <c r="C398" s="73"/>
      <c r="D398" s="73"/>
      <c r="E398" s="74"/>
      <c r="F398" s="75"/>
      <c r="G398" s="75"/>
      <c r="H398" s="75"/>
      <c r="I398" s="80"/>
      <c r="J398" s="83"/>
    </row>
    <row r="399" spans="1:10" s="81" customFormat="1" x14ac:dyDescent="0.3">
      <c r="A399" s="82"/>
      <c r="B399" s="75"/>
      <c r="C399" s="73"/>
      <c r="D399" s="73"/>
      <c r="E399" s="74"/>
      <c r="F399" s="75"/>
      <c r="G399" s="75"/>
      <c r="H399" s="75"/>
      <c r="I399" s="80"/>
      <c r="J399" s="83"/>
    </row>
    <row r="400" spans="1:10" s="81" customFormat="1" x14ac:dyDescent="0.3">
      <c r="A400" s="82"/>
      <c r="B400" s="75"/>
      <c r="C400" s="73"/>
      <c r="D400" s="73"/>
      <c r="E400" s="74"/>
      <c r="F400" s="75"/>
      <c r="G400" s="75"/>
      <c r="H400" s="75"/>
      <c r="I400" s="80"/>
      <c r="J400" s="83"/>
    </row>
    <row r="401" spans="1:10" s="81" customFormat="1" x14ac:dyDescent="0.3">
      <c r="A401" s="82"/>
      <c r="B401" s="75"/>
      <c r="C401" s="73"/>
      <c r="D401" s="73"/>
      <c r="E401" s="74"/>
      <c r="F401" s="75"/>
      <c r="G401" s="75"/>
      <c r="H401" s="75"/>
      <c r="I401" s="80"/>
      <c r="J401" s="83"/>
    </row>
    <row r="402" spans="1:10" s="81" customFormat="1" x14ac:dyDescent="0.3">
      <c r="A402" s="82"/>
      <c r="B402" s="75"/>
      <c r="C402" s="73"/>
      <c r="D402" s="73"/>
      <c r="E402" s="74"/>
      <c r="F402" s="75"/>
      <c r="G402" s="75"/>
      <c r="H402" s="75"/>
      <c r="I402" s="80"/>
      <c r="J402" s="83"/>
    </row>
    <row r="403" spans="1:10" s="81" customFormat="1" x14ac:dyDescent="0.3">
      <c r="A403" s="82"/>
      <c r="B403" s="75"/>
      <c r="C403" s="73"/>
      <c r="D403" s="73"/>
      <c r="E403" s="74"/>
      <c r="F403" s="75"/>
      <c r="G403" s="75"/>
      <c r="H403" s="75"/>
      <c r="I403" s="80"/>
      <c r="J403" s="83"/>
    </row>
    <row r="404" spans="1:10" s="81" customFormat="1" x14ac:dyDescent="0.3">
      <c r="A404" s="82"/>
      <c r="B404" s="75"/>
      <c r="C404" s="73"/>
      <c r="D404" s="73"/>
      <c r="E404" s="74"/>
      <c r="F404" s="75"/>
      <c r="G404" s="75"/>
      <c r="H404" s="75"/>
      <c r="I404" s="80"/>
      <c r="J404" s="83"/>
    </row>
    <row r="405" spans="1:10" s="81" customFormat="1" x14ac:dyDescent="0.3">
      <c r="A405" s="82"/>
      <c r="B405" s="75"/>
      <c r="C405" s="73"/>
      <c r="D405" s="73"/>
      <c r="E405" s="74"/>
      <c r="F405" s="75"/>
      <c r="G405" s="75"/>
      <c r="H405" s="75"/>
      <c r="I405" s="80"/>
      <c r="J405" s="83"/>
    </row>
    <row r="406" spans="1:10" s="81" customFormat="1" x14ac:dyDescent="0.3">
      <c r="A406" s="82"/>
      <c r="B406" s="75"/>
      <c r="C406" s="73"/>
      <c r="D406" s="73"/>
      <c r="E406" s="74"/>
      <c r="F406" s="75"/>
      <c r="G406" s="75"/>
      <c r="H406" s="75"/>
      <c r="I406" s="80"/>
      <c r="J406" s="83"/>
    </row>
    <row r="407" spans="1:10" s="81" customFormat="1" x14ac:dyDescent="0.3">
      <c r="A407" s="82"/>
      <c r="B407" s="75"/>
      <c r="C407" s="73"/>
      <c r="D407" s="73"/>
      <c r="E407" s="74"/>
      <c r="F407" s="75"/>
      <c r="G407" s="75"/>
      <c r="H407" s="75"/>
      <c r="I407" s="80"/>
      <c r="J407" s="83"/>
    </row>
    <row r="408" spans="1:10" s="81" customFormat="1" x14ac:dyDescent="0.3">
      <c r="A408" s="82"/>
      <c r="B408" s="75"/>
      <c r="C408" s="73"/>
      <c r="D408" s="73"/>
      <c r="E408" s="74"/>
      <c r="F408" s="75"/>
      <c r="G408" s="75"/>
      <c r="H408" s="75"/>
      <c r="I408" s="80"/>
      <c r="J408" s="83"/>
    </row>
    <row r="409" spans="1:10" s="81" customFormat="1" x14ac:dyDescent="0.3">
      <c r="A409" s="82"/>
      <c r="B409" s="75"/>
      <c r="C409" s="73"/>
      <c r="D409" s="73"/>
      <c r="E409" s="74"/>
      <c r="F409" s="75"/>
      <c r="G409" s="75"/>
      <c r="H409" s="75"/>
      <c r="I409" s="80"/>
      <c r="J409" s="83"/>
    </row>
    <row r="410" spans="1:10" s="81" customFormat="1" x14ac:dyDescent="0.3">
      <c r="A410" s="82"/>
      <c r="B410" s="75"/>
      <c r="C410" s="73"/>
      <c r="D410" s="73"/>
      <c r="E410" s="74"/>
      <c r="F410" s="75"/>
      <c r="G410" s="75"/>
      <c r="H410" s="75"/>
      <c r="I410" s="80"/>
      <c r="J410" s="83"/>
    </row>
    <row r="411" spans="1:10" s="81" customFormat="1" x14ac:dyDescent="0.3">
      <c r="A411" s="82"/>
      <c r="B411" s="75"/>
      <c r="C411" s="73"/>
      <c r="D411" s="73"/>
      <c r="E411" s="74"/>
      <c r="F411" s="75"/>
      <c r="G411" s="129"/>
      <c r="H411" s="75"/>
      <c r="I411" s="80"/>
      <c r="J411" s="83"/>
    </row>
    <row r="412" spans="1:10" s="81" customFormat="1" x14ac:dyDescent="0.3">
      <c r="A412" s="82"/>
      <c r="B412" s="75"/>
      <c r="C412" s="73"/>
      <c r="D412" s="73"/>
      <c r="E412" s="74"/>
      <c r="F412" s="75"/>
      <c r="G412" s="75"/>
      <c r="H412" s="75"/>
      <c r="I412" s="80"/>
      <c r="J412" s="83"/>
    </row>
    <row r="413" spans="1:10" s="81" customFormat="1" x14ac:dyDescent="0.3">
      <c r="A413" s="82"/>
      <c r="B413" s="75"/>
      <c r="C413" s="73"/>
      <c r="D413" s="73"/>
      <c r="E413" s="74"/>
      <c r="F413" s="75"/>
      <c r="G413" s="75"/>
      <c r="H413" s="75"/>
      <c r="I413" s="80"/>
      <c r="J413" s="83"/>
    </row>
    <row r="414" spans="1:10" s="81" customFormat="1" x14ac:dyDescent="0.3">
      <c r="A414" s="82"/>
      <c r="B414" s="75"/>
      <c r="C414" s="73"/>
      <c r="D414" s="73"/>
      <c r="E414" s="74"/>
      <c r="F414" s="75"/>
      <c r="G414" s="75"/>
      <c r="H414" s="75"/>
      <c r="I414" s="80"/>
      <c r="J414" s="83"/>
    </row>
    <row r="415" spans="1:10" s="81" customFormat="1" x14ac:dyDescent="0.3">
      <c r="A415" s="82"/>
      <c r="B415" s="75"/>
      <c r="C415" s="73"/>
      <c r="D415" s="73"/>
      <c r="E415" s="74"/>
      <c r="F415" s="75"/>
      <c r="G415" s="75"/>
      <c r="H415" s="75"/>
      <c r="I415" s="80"/>
      <c r="J415" s="83"/>
    </row>
    <row r="416" spans="1:10" s="81" customFormat="1" x14ac:dyDescent="0.3">
      <c r="A416" s="82"/>
      <c r="B416" s="75"/>
      <c r="C416" s="73"/>
      <c r="D416" s="73"/>
      <c r="E416" s="74"/>
      <c r="F416" s="75"/>
      <c r="G416" s="75"/>
      <c r="H416" s="75"/>
      <c r="I416" s="80"/>
      <c r="J416" s="83"/>
    </row>
    <row r="417" spans="1:10" s="81" customFormat="1" x14ac:dyDescent="0.3">
      <c r="A417" s="82"/>
      <c r="B417" s="75"/>
      <c r="C417" s="73"/>
      <c r="D417" s="73"/>
      <c r="E417" s="74"/>
      <c r="F417" s="75"/>
      <c r="G417" s="75"/>
      <c r="H417" s="75"/>
      <c r="I417" s="80"/>
      <c r="J417" s="83"/>
    </row>
    <row r="418" spans="1:10" s="81" customFormat="1" x14ac:dyDescent="0.3">
      <c r="A418" s="82"/>
      <c r="B418" s="75"/>
      <c r="C418" s="73"/>
      <c r="D418" s="73"/>
      <c r="E418" s="74"/>
      <c r="F418" s="75"/>
      <c r="G418" s="75"/>
      <c r="H418" s="75"/>
      <c r="I418" s="80"/>
      <c r="J418" s="83"/>
    </row>
    <row r="419" spans="1:10" s="81" customFormat="1" x14ac:dyDescent="0.3">
      <c r="A419" s="82"/>
      <c r="B419" s="75"/>
      <c r="C419" s="73"/>
      <c r="D419" s="73"/>
      <c r="E419" s="74"/>
      <c r="F419" s="75"/>
      <c r="G419" s="129"/>
      <c r="H419" s="75"/>
      <c r="I419" s="80"/>
      <c r="J419" s="83"/>
    </row>
    <row r="420" spans="1:10" s="81" customFormat="1" x14ac:dyDescent="0.3">
      <c r="A420" s="82"/>
      <c r="B420" s="75"/>
      <c r="C420" s="73"/>
      <c r="D420" s="73"/>
      <c r="E420" s="74"/>
      <c r="F420" s="75"/>
      <c r="G420" s="129"/>
      <c r="H420" s="75"/>
      <c r="I420" s="80"/>
      <c r="J420" s="83"/>
    </row>
    <row r="421" spans="1:10" s="81" customFormat="1" x14ac:dyDescent="0.3">
      <c r="A421" s="82"/>
      <c r="B421" s="75"/>
      <c r="C421" s="73"/>
      <c r="D421" s="73"/>
      <c r="E421" s="74"/>
      <c r="F421" s="75"/>
      <c r="G421" s="129"/>
      <c r="H421" s="75"/>
      <c r="I421" s="80"/>
      <c r="J421" s="83"/>
    </row>
    <row r="422" spans="1:10" s="81" customFormat="1" x14ac:dyDescent="0.3">
      <c r="A422" s="82"/>
      <c r="B422" s="75"/>
      <c r="C422" s="73"/>
      <c r="D422" s="73"/>
      <c r="E422" s="74"/>
      <c r="F422" s="75"/>
      <c r="G422" s="129"/>
      <c r="H422" s="75"/>
      <c r="I422" s="80"/>
      <c r="J422" s="83"/>
    </row>
    <row r="423" spans="1:10" s="81" customFormat="1" x14ac:dyDescent="0.3">
      <c r="A423" s="82"/>
      <c r="B423" s="75"/>
      <c r="C423" s="73"/>
      <c r="D423" s="73"/>
      <c r="E423" s="74"/>
      <c r="F423" s="75"/>
      <c r="G423" s="129"/>
      <c r="H423" s="75"/>
      <c r="I423" s="80"/>
      <c r="J423" s="83"/>
    </row>
    <row r="424" spans="1:10" s="81" customFormat="1" x14ac:dyDescent="0.3">
      <c r="A424" s="82"/>
      <c r="B424" s="75"/>
      <c r="C424" s="73"/>
      <c r="D424" s="73"/>
      <c r="E424" s="74"/>
      <c r="F424" s="75"/>
      <c r="G424" s="129"/>
      <c r="H424" s="75"/>
      <c r="I424" s="80"/>
      <c r="J424" s="83"/>
    </row>
    <row r="425" spans="1:10" s="81" customFormat="1" x14ac:dyDescent="0.3">
      <c r="A425" s="82"/>
      <c r="B425" s="75"/>
      <c r="C425" s="73"/>
      <c r="D425" s="73"/>
      <c r="E425" s="74"/>
      <c r="F425" s="75"/>
      <c r="G425" s="129"/>
      <c r="H425" s="75"/>
      <c r="I425" s="80"/>
      <c r="J425" s="83"/>
    </row>
    <row r="426" spans="1:10" s="81" customFormat="1" x14ac:dyDescent="0.3">
      <c r="A426" s="82"/>
      <c r="B426" s="75"/>
      <c r="C426" s="73"/>
      <c r="D426" s="73"/>
      <c r="E426" s="74"/>
      <c r="F426" s="75"/>
      <c r="G426" s="129"/>
      <c r="H426" s="75"/>
      <c r="I426" s="80"/>
      <c r="J426" s="83"/>
    </row>
    <row r="427" spans="1:10" s="81" customFormat="1" x14ac:dyDescent="0.3">
      <c r="A427" s="82"/>
      <c r="B427" s="75"/>
      <c r="C427" s="73"/>
      <c r="D427" s="73"/>
      <c r="E427" s="74"/>
      <c r="F427" s="75"/>
      <c r="G427" s="129"/>
      <c r="H427" s="75"/>
      <c r="I427" s="80"/>
      <c r="J427" s="83"/>
    </row>
    <row r="428" spans="1:10" s="81" customFormat="1" x14ac:dyDescent="0.3">
      <c r="A428" s="82"/>
      <c r="B428" s="75"/>
      <c r="C428" s="73"/>
      <c r="D428" s="73"/>
      <c r="E428" s="74"/>
      <c r="F428" s="75"/>
      <c r="G428" s="129"/>
      <c r="H428" s="75"/>
      <c r="I428" s="80"/>
      <c r="J428" s="83"/>
    </row>
    <row r="429" spans="1:10" s="81" customFormat="1" x14ac:dyDescent="0.3">
      <c r="A429" s="82"/>
      <c r="B429" s="75"/>
      <c r="C429" s="73"/>
      <c r="D429" s="73"/>
      <c r="E429" s="74"/>
      <c r="F429" s="75"/>
      <c r="G429" s="129"/>
      <c r="H429" s="75"/>
      <c r="I429" s="80"/>
      <c r="J429" s="83"/>
    </row>
    <row r="430" spans="1:10" s="81" customFormat="1" x14ac:dyDescent="0.3">
      <c r="A430" s="82"/>
      <c r="B430" s="75"/>
      <c r="C430" s="73"/>
      <c r="D430" s="73"/>
      <c r="E430" s="74"/>
      <c r="F430" s="75"/>
      <c r="G430" s="129"/>
      <c r="H430" s="75"/>
      <c r="I430" s="80"/>
      <c r="J430" s="83"/>
    </row>
    <row r="431" spans="1:10" s="81" customFormat="1" x14ac:dyDescent="0.3">
      <c r="A431" s="82"/>
      <c r="B431" s="75"/>
      <c r="C431" s="73"/>
      <c r="D431" s="73"/>
      <c r="E431" s="74"/>
      <c r="F431" s="75"/>
      <c r="G431" s="129"/>
      <c r="H431" s="75"/>
      <c r="I431" s="80"/>
      <c r="J431" s="83"/>
    </row>
    <row r="432" spans="1:10" s="81" customFormat="1" x14ac:dyDescent="0.3">
      <c r="A432" s="82"/>
      <c r="B432" s="75"/>
      <c r="C432" s="73"/>
      <c r="D432" s="73"/>
      <c r="E432" s="74"/>
      <c r="F432" s="75"/>
      <c r="G432" s="129"/>
      <c r="H432" s="75"/>
      <c r="I432" s="80"/>
      <c r="J432" s="83"/>
    </row>
    <row r="433" spans="1:10" s="81" customFormat="1" x14ac:dyDescent="0.3">
      <c r="A433" s="82"/>
      <c r="B433" s="75"/>
      <c r="C433" s="73"/>
      <c r="D433" s="73"/>
      <c r="E433" s="74"/>
      <c r="F433" s="75"/>
      <c r="G433" s="129"/>
      <c r="H433" s="75"/>
      <c r="I433" s="80"/>
      <c r="J433" s="83"/>
    </row>
    <row r="434" spans="1:10" s="81" customFormat="1" x14ac:dyDescent="0.3">
      <c r="A434" s="82"/>
      <c r="B434" s="75"/>
      <c r="C434" s="73"/>
      <c r="D434" s="73"/>
      <c r="E434" s="74"/>
      <c r="F434" s="75"/>
      <c r="G434" s="129"/>
      <c r="H434" s="75"/>
      <c r="I434" s="80"/>
      <c r="J434" s="83"/>
    </row>
    <row r="435" spans="1:10" s="81" customFormat="1" x14ac:dyDescent="0.3">
      <c r="A435" s="82"/>
      <c r="B435" s="75"/>
      <c r="C435" s="73"/>
      <c r="D435" s="73"/>
      <c r="E435" s="74"/>
      <c r="F435" s="75"/>
      <c r="G435" s="129"/>
      <c r="H435" s="75"/>
      <c r="I435" s="80"/>
      <c r="J435" s="83"/>
    </row>
    <row r="436" spans="1:10" s="81" customFormat="1" x14ac:dyDescent="0.3">
      <c r="A436" s="82"/>
      <c r="B436" s="75"/>
      <c r="C436" s="73"/>
      <c r="D436" s="73"/>
      <c r="E436" s="74"/>
      <c r="F436" s="75"/>
      <c r="G436" s="129"/>
      <c r="H436" s="75"/>
      <c r="I436" s="80"/>
      <c r="J436" s="83"/>
    </row>
    <row r="437" spans="1:10" s="81" customFormat="1" x14ac:dyDescent="0.3">
      <c r="A437" s="82"/>
      <c r="B437" s="75"/>
      <c r="C437" s="73"/>
      <c r="D437" s="73"/>
      <c r="E437" s="74"/>
      <c r="F437" s="75"/>
      <c r="G437" s="129"/>
      <c r="H437" s="75"/>
      <c r="I437" s="80"/>
      <c r="J437" s="83"/>
    </row>
    <row r="438" spans="1:10" s="81" customFormat="1" x14ac:dyDescent="0.3">
      <c r="A438" s="82"/>
      <c r="B438" s="75"/>
      <c r="C438" s="73"/>
      <c r="D438" s="73"/>
      <c r="E438" s="74"/>
      <c r="F438" s="75"/>
      <c r="G438" s="129"/>
      <c r="H438" s="75"/>
      <c r="I438" s="80"/>
      <c r="J438" s="83"/>
    </row>
    <row r="439" spans="1:10" s="81" customFormat="1" x14ac:dyDescent="0.3">
      <c r="A439" s="82"/>
      <c r="B439" s="75"/>
      <c r="C439" s="73"/>
      <c r="D439" s="73"/>
      <c r="E439" s="74"/>
      <c r="F439" s="75"/>
      <c r="G439" s="129"/>
      <c r="H439" s="75"/>
      <c r="I439" s="80"/>
      <c r="J439" s="83"/>
    </row>
    <row r="440" spans="1:10" s="81" customFormat="1" x14ac:dyDescent="0.3">
      <c r="A440" s="82"/>
      <c r="B440" s="75"/>
      <c r="C440" s="73"/>
      <c r="D440" s="73"/>
      <c r="E440" s="74"/>
      <c r="F440" s="75"/>
      <c r="G440" s="129"/>
      <c r="H440" s="75"/>
      <c r="I440" s="80"/>
      <c r="J440" s="83"/>
    </row>
    <row r="441" spans="1:10" s="81" customFormat="1" x14ac:dyDescent="0.3">
      <c r="A441" s="82"/>
      <c r="B441" s="75"/>
      <c r="C441" s="73"/>
      <c r="D441" s="73"/>
      <c r="E441" s="74"/>
      <c r="F441" s="75"/>
      <c r="G441" s="129"/>
      <c r="H441" s="75"/>
      <c r="I441" s="80"/>
      <c r="J441" s="83"/>
    </row>
    <row r="442" spans="1:10" s="81" customFormat="1" x14ac:dyDescent="0.3">
      <c r="A442" s="82"/>
      <c r="B442" s="75"/>
      <c r="C442" s="75"/>
      <c r="D442" s="73"/>
      <c r="E442" s="74"/>
      <c r="F442" s="75"/>
      <c r="G442" s="75"/>
      <c r="H442" s="75"/>
      <c r="I442" s="80"/>
    </row>
    <row r="443" spans="1:10" s="81" customFormat="1" x14ac:dyDescent="0.3">
      <c r="A443" s="82"/>
      <c r="B443" s="75"/>
      <c r="C443" s="75"/>
      <c r="D443" s="73"/>
      <c r="E443" s="74"/>
      <c r="F443" s="75"/>
      <c r="G443" s="75"/>
      <c r="H443" s="75"/>
      <c r="I443" s="80"/>
    </row>
    <row r="444" spans="1:10" x14ac:dyDescent="0.25">
      <c r="A444" s="300" t="s">
        <v>167</v>
      </c>
      <c r="B444" s="301"/>
      <c r="C444" s="301"/>
      <c r="D444" s="301"/>
      <c r="E444" s="301"/>
      <c r="F444" s="302"/>
      <c r="G444" s="84"/>
      <c r="H444" s="84"/>
      <c r="I444" s="85">
        <f>SUM(I11:I443)</f>
        <v>0</v>
      </c>
    </row>
    <row r="445" spans="1:10" ht="13.5" customHeight="1" x14ac:dyDescent="0.25">
      <c r="A445" s="12"/>
      <c r="B445" s="12"/>
      <c r="C445" s="12"/>
      <c r="D445" s="12"/>
      <c r="E445" s="66"/>
      <c r="F445" s="12"/>
      <c r="G445" s="12"/>
      <c r="H445" s="12"/>
      <c r="I445" s="69" t="s">
        <v>29</v>
      </c>
    </row>
    <row r="446" spans="1:10" ht="13.5" customHeight="1" x14ac:dyDescent="0.25">
      <c r="A446" s="12" t="s">
        <v>30</v>
      </c>
      <c r="B446" s="12"/>
      <c r="C446" s="12"/>
      <c r="D446" s="12"/>
      <c r="E446" s="66"/>
      <c r="F446" s="12"/>
      <c r="G446" s="12"/>
      <c r="H446" s="12"/>
      <c r="I446" s="69">
        <v>0</v>
      </c>
    </row>
    <row r="447" spans="1:10" ht="13.5" customHeight="1" x14ac:dyDescent="0.25">
      <c r="A447" s="12" t="s">
        <v>31</v>
      </c>
      <c r="B447" s="12"/>
      <c r="C447" s="12"/>
      <c r="D447" s="12"/>
      <c r="E447" s="66"/>
      <c r="F447" s="12"/>
      <c r="G447" s="12"/>
      <c r="H447" s="12"/>
      <c r="I447" s="69">
        <v>0</v>
      </c>
    </row>
    <row r="448" spans="1:10" ht="13.5" customHeight="1" x14ac:dyDescent="0.25">
      <c r="A448" s="12" t="s">
        <v>32</v>
      </c>
      <c r="B448" s="12"/>
      <c r="C448" s="12"/>
      <c r="D448" s="12"/>
      <c r="E448" s="66"/>
      <c r="F448" s="12"/>
      <c r="G448" s="12"/>
      <c r="H448" s="12"/>
      <c r="I448" s="69">
        <v>0</v>
      </c>
    </row>
    <row r="449" spans="1:12" ht="13.5" customHeight="1" x14ac:dyDescent="0.25">
      <c r="A449" s="12" t="s">
        <v>33</v>
      </c>
      <c r="B449" s="12"/>
      <c r="C449" s="12"/>
      <c r="D449" s="12"/>
      <c r="E449" s="66"/>
      <c r="F449" s="12"/>
      <c r="G449" s="12"/>
      <c r="H449" s="12"/>
      <c r="I449" s="69">
        <f>I2+I3+I4+I5-I8-I446-I448</f>
        <v>0</v>
      </c>
    </row>
    <row r="450" spans="1:12" x14ac:dyDescent="0.25">
      <c r="A450" s="86" t="s">
        <v>168</v>
      </c>
      <c r="B450" s="12"/>
      <c r="C450" s="12"/>
      <c r="D450" s="12"/>
      <c r="E450" s="66"/>
      <c r="F450" s="12"/>
      <c r="G450" s="12"/>
      <c r="H450" s="12"/>
      <c r="I450" s="87">
        <v>0</v>
      </c>
    </row>
    <row r="451" spans="1:12" x14ac:dyDescent="0.25">
      <c r="A451" s="12"/>
      <c r="B451" s="12"/>
      <c r="C451" s="12"/>
      <c r="D451" s="12"/>
      <c r="E451" s="66"/>
      <c r="F451" s="12"/>
      <c r="G451" s="12"/>
      <c r="H451" s="12"/>
      <c r="I451" s="69"/>
    </row>
    <row r="452" spans="1:12" x14ac:dyDescent="0.25">
      <c r="A452" s="303"/>
      <c r="B452" s="303"/>
      <c r="C452" s="303"/>
      <c r="D452" s="12"/>
      <c r="E452" s="303"/>
      <c r="F452" s="303"/>
      <c r="G452" s="88"/>
      <c r="H452" s="88"/>
      <c r="I452" s="69"/>
    </row>
    <row r="453" spans="1:12" x14ac:dyDescent="0.25">
      <c r="A453" s="65" t="s">
        <v>5</v>
      </c>
      <c r="B453" s="89"/>
      <c r="C453" s="121"/>
      <c r="D453" s="12"/>
      <c r="E453" s="12"/>
      <c r="F453" s="12"/>
      <c r="G453" s="12"/>
      <c r="H453" s="12"/>
      <c r="I453" s="69"/>
      <c r="J453" s="90"/>
    </row>
    <row r="454" spans="1:12" x14ac:dyDescent="0.25">
      <c r="A454" s="22"/>
      <c r="B454" s="12"/>
      <c r="C454" s="12"/>
      <c r="D454" s="37"/>
      <c r="E454" s="304"/>
      <c r="F454" s="304"/>
      <c r="G454" s="91"/>
      <c r="H454" s="91"/>
      <c r="I454" s="67"/>
    </row>
    <row r="455" spans="1:12" x14ac:dyDescent="0.25">
      <c r="A455" s="65" t="s">
        <v>6</v>
      </c>
      <c r="B455" s="89"/>
      <c r="C455" s="121"/>
      <c r="D455" s="12"/>
      <c r="E455" s="66"/>
      <c r="F455" s="12"/>
      <c r="G455" s="12"/>
      <c r="H455" s="12"/>
      <c r="I455" s="67"/>
    </row>
    <row r="456" spans="1:12" x14ac:dyDescent="0.25">
      <c r="A456" s="49" t="s">
        <v>106</v>
      </c>
      <c r="B456" s="12"/>
      <c r="C456" s="12"/>
      <c r="D456" s="12"/>
      <c r="E456" s="66"/>
      <c r="F456" s="12"/>
      <c r="G456" s="12"/>
      <c r="H456" s="12"/>
      <c r="I456" s="67"/>
    </row>
    <row r="457" spans="1:12" x14ac:dyDescent="0.25">
      <c r="A457" s="22"/>
      <c r="B457" s="12"/>
      <c r="C457" s="12"/>
      <c r="D457" s="12"/>
      <c r="E457" s="66"/>
      <c r="F457" s="12"/>
      <c r="G457" s="12"/>
      <c r="H457" s="12"/>
      <c r="I457" s="67"/>
    </row>
    <row r="458" spans="1:12" x14ac:dyDescent="0.25">
      <c r="A458" s="25"/>
    </row>
    <row r="459" spans="1:12" x14ac:dyDescent="0.25">
      <c r="A459" s="94"/>
    </row>
    <row r="461" spans="1:12" ht="14.4" x14ac:dyDescent="0.3">
      <c r="A461" s="120" t="s">
        <v>75</v>
      </c>
      <c r="B461" s="96"/>
      <c r="C461" s="96"/>
      <c r="D461" s="126"/>
      <c r="E461"/>
      <c r="F461"/>
      <c r="G461"/>
      <c r="H461"/>
      <c r="I461"/>
      <c r="J461"/>
      <c r="K461"/>
    </row>
    <row r="462" spans="1:12" ht="14.4" x14ac:dyDescent="0.3">
      <c r="A462" s="120" t="s">
        <v>89</v>
      </c>
      <c r="B462" s="120" t="s">
        <v>88</v>
      </c>
      <c r="C462" s="120" t="s">
        <v>66</v>
      </c>
      <c r="D462" s="126" t="s">
        <v>70</v>
      </c>
      <c r="E462"/>
      <c r="F462"/>
      <c r="G462"/>
      <c r="H462"/>
      <c r="I462"/>
      <c r="J462"/>
      <c r="K462"/>
      <c r="L462" s="97"/>
    </row>
    <row r="463" spans="1:12" ht="14.4" x14ac:dyDescent="0.3">
      <c r="A463" s="95" t="s">
        <v>34</v>
      </c>
      <c r="B463" s="95" t="s">
        <v>34</v>
      </c>
      <c r="C463" s="95" t="s">
        <v>34</v>
      </c>
      <c r="D463" s="130"/>
      <c r="E463"/>
      <c r="F463"/>
      <c r="G463"/>
      <c r="H463"/>
      <c r="I463"/>
      <c r="J463"/>
      <c r="K463"/>
    </row>
    <row r="464" spans="1:12" ht="14.4" x14ac:dyDescent="0.3">
      <c r="A464" s="98" t="s">
        <v>35</v>
      </c>
      <c r="B464" s="99"/>
      <c r="C464" s="99"/>
      <c r="D464" s="131"/>
      <c r="E464"/>
      <c r="F464"/>
      <c r="G464"/>
      <c r="H464"/>
      <c r="I464"/>
      <c r="J464"/>
      <c r="K464"/>
    </row>
    <row r="465" spans="1:11" ht="14.4" x14ac:dyDescent="0.3">
      <c r="A465"/>
      <c r="B465"/>
      <c r="C465"/>
      <c r="D465"/>
      <c r="E465"/>
      <c r="F465"/>
      <c r="G465"/>
      <c r="H465"/>
      <c r="I465"/>
      <c r="J465"/>
      <c r="K465"/>
    </row>
    <row r="466" spans="1:11" ht="14.4" x14ac:dyDescent="0.3">
      <c r="A466"/>
      <c r="B466"/>
      <c r="C466"/>
      <c r="D466"/>
      <c r="E466"/>
      <c r="F466"/>
      <c r="G466"/>
      <c r="H466"/>
      <c r="I466"/>
      <c r="J466"/>
      <c r="K466"/>
    </row>
    <row r="467" spans="1:11" ht="14.4" x14ac:dyDescent="0.3">
      <c r="A467"/>
      <c r="B467"/>
      <c r="C467"/>
      <c r="D467"/>
      <c r="E467"/>
      <c r="F467"/>
      <c r="G467"/>
      <c r="H467"/>
      <c r="I467"/>
      <c r="J467"/>
      <c r="K467"/>
    </row>
    <row r="468" spans="1:11" ht="14.4" x14ac:dyDescent="0.3">
      <c r="A468"/>
      <c r="B468"/>
      <c r="C468"/>
      <c r="D468"/>
      <c r="E468"/>
      <c r="F468"/>
      <c r="G468"/>
      <c r="H468"/>
      <c r="I468"/>
      <c r="J468"/>
      <c r="K468"/>
    </row>
    <row r="469" spans="1:11" ht="14.4" x14ac:dyDescent="0.3">
      <c r="A469"/>
      <c r="B469"/>
      <c r="C469"/>
      <c r="D469"/>
      <c r="E469"/>
      <c r="F469"/>
      <c r="G469"/>
      <c r="H469"/>
      <c r="I469"/>
      <c r="J469"/>
      <c r="K469"/>
    </row>
    <row r="470" spans="1:11" ht="14.4" x14ac:dyDescent="0.3">
      <c r="A470"/>
      <c r="B470"/>
      <c r="C470"/>
      <c r="D470"/>
      <c r="E470"/>
      <c r="F470"/>
      <c r="G470"/>
      <c r="H470"/>
      <c r="I470"/>
      <c r="J470"/>
      <c r="K470"/>
    </row>
    <row r="471" spans="1:11" ht="14.4" x14ac:dyDescent="0.3">
      <c r="A471"/>
      <c r="B471"/>
      <c r="C471"/>
      <c r="D471"/>
      <c r="E471"/>
      <c r="F471"/>
      <c r="G471"/>
      <c r="H471"/>
      <c r="I471"/>
      <c r="J471"/>
      <c r="K471"/>
    </row>
    <row r="472" spans="1:11" ht="14.4" x14ac:dyDescent="0.3">
      <c r="A472"/>
      <c r="B472"/>
      <c r="C472"/>
      <c r="D472"/>
      <c r="E472"/>
      <c r="F472"/>
      <c r="G472"/>
      <c r="H472"/>
      <c r="I472"/>
      <c r="J472"/>
      <c r="K472"/>
    </row>
    <row r="473" spans="1:11" ht="14.4" x14ac:dyDescent="0.3">
      <c r="A473"/>
      <c r="B473"/>
      <c r="C473"/>
      <c r="D473"/>
      <c r="E473"/>
      <c r="F473"/>
      <c r="G473"/>
      <c r="H473"/>
      <c r="I473"/>
      <c r="J473"/>
      <c r="K473"/>
    </row>
    <row r="474" spans="1:11" ht="14.4" x14ac:dyDescent="0.3">
      <c r="A474"/>
      <c r="B474"/>
      <c r="C474"/>
      <c r="D474"/>
      <c r="E474"/>
      <c r="F474"/>
      <c r="G474"/>
      <c r="H474"/>
      <c r="I474"/>
      <c r="J474"/>
      <c r="K474"/>
    </row>
    <row r="475" spans="1:11" ht="14.4" x14ac:dyDescent="0.3">
      <c r="A475"/>
      <c r="B475"/>
      <c r="C475"/>
      <c r="D475"/>
      <c r="E475"/>
      <c r="F475"/>
      <c r="G475"/>
      <c r="H475"/>
      <c r="I475"/>
      <c r="J475"/>
      <c r="K475"/>
    </row>
    <row r="476" spans="1:11" ht="14.4" x14ac:dyDescent="0.3">
      <c r="A476"/>
      <c r="B476"/>
      <c r="C476"/>
      <c r="D476"/>
      <c r="E476"/>
      <c r="F476"/>
      <c r="G476"/>
      <c r="H476"/>
      <c r="I476"/>
      <c r="J476"/>
      <c r="K476"/>
    </row>
    <row r="477" spans="1:11" ht="14.4" x14ac:dyDescent="0.3">
      <c r="A477"/>
      <c r="B477"/>
      <c r="C477"/>
      <c r="D477"/>
      <c r="E477"/>
      <c r="F477"/>
      <c r="G477"/>
      <c r="H477"/>
      <c r="I477"/>
      <c r="J477"/>
      <c r="K477"/>
    </row>
    <row r="478" spans="1:11" ht="14.4" x14ac:dyDescent="0.3">
      <c r="A478"/>
      <c r="B478"/>
      <c r="C478"/>
      <c r="D478"/>
      <c r="E478"/>
      <c r="F478"/>
      <c r="G478"/>
      <c r="H478"/>
      <c r="I478"/>
      <c r="J478"/>
      <c r="K478"/>
    </row>
    <row r="479" spans="1:11" ht="14.4" x14ac:dyDescent="0.3">
      <c r="A479"/>
      <c r="B479"/>
      <c r="C479"/>
      <c r="D479"/>
      <c r="E479"/>
      <c r="F479"/>
      <c r="G479"/>
      <c r="H479"/>
      <c r="I479"/>
      <c r="J479"/>
      <c r="K479"/>
    </row>
    <row r="480" spans="1:11" ht="14.4" x14ac:dyDescent="0.3">
      <c r="A480"/>
      <c r="B480"/>
      <c r="C480"/>
      <c r="D480"/>
      <c r="E480"/>
      <c r="F480"/>
      <c r="G480"/>
      <c r="H480"/>
      <c r="I480"/>
      <c r="J480"/>
      <c r="K480"/>
    </row>
    <row r="481" spans="1:11" ht="14.4" x14ac:dyDescent="0.3">
      <c r="A481"/>
      <c r="B481"/>
      <c r="C481"/>
      <c r="D481"/>
      <c r="E481"/>
      <c r="F481"/>
      <c r="G481"/>
      <c r="H481"/>
      <c r="I481"/>
      <c r="J481"/>
      <c r="K481"/>
    </row>
    <row r="482" spans="1:11" ht="14.4" x14ac:dyDescent="0.3">
      <c r="A482"/>
      <c r="B482"/>
      <c r="C482"/>
      <c r="D482"/>
      <c r="E482"/>
      <c r="F482"/>
      <c r="G482"/>
      <c r="H482"/>
      <c r="I482"/>
      <c r="J482"/>
      <c r="K482"/>
    </row>
    <row r="483" spans="1:11" ht="14.4" x14ac:dyDescent="0.3">
      <c r="A483"/>
      <c r="B483"/>
      <c r="C483"/>
      <c r="D483"/>
      <c r="E483"/>
      <c r="F483"/>
      <c r="G483"/>
      <c r="H483"/>
      <c r="I483"/>
      <c r="J483"/>
      <c r="K483"/>
    </row>
    <row r="484" spans="1:11" ht="14.4" x14ac:dyDescent="0.3">
      <c r="A484"/>
      <c r="B484"/>
      <c r="C484"/>
      <c r="D484"/>
      <c r="E484"/>
      <c r="F484"/>
      <c r="G484"/>
      <c r="H484"/>
      <c r="I484"/>
      <c r="J484"/>
      <c r="K484"/>
    </row>
    <row r="485" spans="1:11" ht="14.4" x14ac:dyDescent="0.3">
      <c r="A485"/>
      <c r="B485"/>
      <c r="C485"/>
      <c r="D485"/>
      <c r="E485"/>
      <c r="F485"/>
      <c r="G485"/>
      <c r="H485"/>
      <c r="I485"/>
      <c r="J485"/>
      <c r="K485"/>
    </row>
    <row r="486" spans="1:11" ht="14.4" x14ac:dyDescent="0.3">
      <c r="A486"/>
      <c r="B486"/>
      <c r="C486"/>
      <c r="D486"/>
      <c r="E486"/>
      <c r="F486"/>
      <c r="G486"/>
      <c r="H486"/>
      <c r="I486"/>
      <c r="J486"/>
      <c r="K486"/>
    </row>
    <row r="487" spans="1:11" ht="14.4" x14ac:dyDescent="0.3">
      <c r="A487"/>
      <c r="B487"/>
      <c r="C487"/>
      <c r="D487"/>
      <c r="E487"/>
      <c r="F487"/>
      <c r="G487"/>
      <c r="H487"/>
      <c r="I487"/>
      <c r="J487"/>
      <c r="K487"/>
    </row>
    <row r="488" spans="1:11" ht="14.4" x14ac:dyDescent="0.3">
      <c r="A488"/>
      <c r="B488"/>
      <c r="C488"/>
      <c r="D488"/>
      <c r="E488"/>
      <c r="F488"/>
      <c r="G488"/>
      <c r="H488"/>
      <c r="I488"/>
      <c r="J488"/>
      <c r="K488"/>
    </row>
    <row r="489" spans="1:11" ht="14.4" x14ac:dyDescent="0.3">
      <c r="A489"/>
      <c r="B489"/>
      <c r="C489"/>
      <c r="D489"/>
      <c r="E489"/>
      <c r="F489"/>
      <c r="G489"/>
      <c r="H489"/>
      <c r="I489"/>
      <c r="J489"/>
      <c r="K489"/>
    </row>
    <row r="490" spans="1:11" ht="14.4" x14ac:dyDescent="0.3">
      <c r="A490"/>
      <c r="B490"/>
      <c r="C490"/>
      <c r="D490"/>
      <c r="E490"/>
      <c r="F490"/>
      <c r="G490"/>
      <c r="H490"/>
      <c r="I490"/>
      <c r="J490"/>
      <c r="K490"/>
    </row>
    <row r="491" spans="1:11" ht="14.4" x14ac:dyDescent="0.3">
      <c r="A491"/>
      <c r="B491"/>
      <c r="C491"/>
      <c r="D491"/>
      <c r="E491"/>
      <c r="F491"/>
      <c r="G491"/>
      <c r="H491"/>
      <c r="I491"/>
      <c r="J491"/>
      <c r="K491"/>
    </row>
    <row r="492" spans="1:11" ht="14.4" x14ac:dyDescent="0.3">
      <c r="A492"/>
      <c r="B492"/>
      <c r="C492"/>
      <c r="D492"/>
      <c r="E492"/>
      <c r="F492"/>
      <c r="G492"/>
      <c r="H492"/>
      <c r="I492"/>
      <c r="J492"/>
      <c r="K492"/>
    </row>
    <row r="493" spans="1:11" ht="14.4" x14ac:dyDescent="0.3">
      <c r="A493"/>
      <c r="B493"/>
      <c r="C493"/>
      <c r="D493"/>
      <c r="E493"/>
      <c r="F493"/>
      <c r="G493"/>
      <c r="H493"/>
      <c r="I493"/>
      <c r="J493"/>
      <c r="K493"/>
    </row>
    <row r="494" spans="1:11" ht="14.4" x14ac:dyDescent="0.3">
      <c r="A494"/>
      <c r="B494"/>
      <c r="C494"/>
      <c r="D494"/>
      <c r="E494"/>
      <c r="F494"/>
      <c r="G494"/>
      <c r="H494"/>
      <c r="I494"/>
      <c r="J494"/>
      <c r="K494"/>
    </row>
    <row r="495" spans="1:11" ht="14.4" x14ac:dyDescent="0.3">
      <c r="A495"/>
      <c r="B495"/>
      <c r="C495"/>
      <c r="D495"/>
      <c r="E495"/>
      <c r="F495"/>
      <c r="G495"/>
      <c r="H495"/>
      <c r="I495"/>
      <c r="J495"/>
      <c r="K495"/>
    </row>
    <row r="496" spans="1:11" ht="14.4" x14ac:dyDescent="0.3">
      <c r="A496"/>
      <c r="B496"/>
      <c r="C496"/>
      <c r="D496"/>
      <c r="E496"/>
      <c r="F496"/>
      <c r="G496"/>
      <c r="H496"/>
      <c r="I496"/>
      <c r="J496"/>
      <c r="K496"/>
    </row>
    <row r="497" spans="1:11" ht="14.4" x14ac:dyDescent="0.3">
      <c r="A497"/>
      <c r="B497"/>
      <c r="C497"/>
      <c r="D497"/>
      <c r="E497"/>
      <c r="F497"/>
      <c r="G497"/>
      <c r="H497"/>
      <c r="I497"/>
      <c r="J497"/>
      <c r="K497"/>
    </row>
    <row r="498" spans="1:11" ht="14.4" x14ac:dyDescent="0.3">
      <c r="A498"/>
      <c r="B498"/>
      <c r="C498"/>
      <c r="D498"/>
      <c r="E498"/>
      <c r="F498"/>
      <c r="G498"/>
      <c r="H498"/>
      <c r="I498"/>
      <c r="J498"/>
      <c r="K498"/>
    </row>
    <row r="499" spans="1:11" ht="14.4" x14ac:dyDescent="0.3">
      <c r="A499"/>
      <c r="B499"/>
      <c r="C499"/>
      <c r="D499"/>
      <c r="E499"/>
      <c r="F499"/>
      <c r="G499"/>
      <c r="H499"/>
      <c r="I499"/>
      <c r="J499"/>
      <c r="K499"/>
    </row>
    <row r="500" spans="1:11" ht="14.4" x14ac:dyDescent="0.3">
      <c r="A500"/>
      <c r="B500"/>
      <c r="C500"/>
      <c r="D500"/>
      <c r="E500"/>
      <c r="F500"/>
      <c r="G500"/>
      <c r="H500"/>
      <c r="I500"/>
      <c r="J500"/>
      <c r="K500"/>
    </row>
    <row r="501" spans="1:11" ht="14.4" x14ac:dyDescent="0.3">
      <c r="A501"/>
      <c r="B501"/>
      <c r="C501"/>
      <c r="D501"/>
      <c r="E501"/>
      <c r="F501"/>
      <c r="G501"/>
      <c r="H501"/>
      <c r="I501"/>
      <c r="J501"/>
      <c r="K501"/>
    </row>
    <row r="502" spans="1:11" ht="14.4" x14ac:dyDescent="0.3">
      <c r="A502"/>
      <c r="B502"/>
      <c r="C502"/>
      <c r="D502"/>
      <c r="E502"/>
      <c r="F502"/>
      <c r="G502"/>
      <c r="H502"/>
      <c r="I502"/>
      <c r="J502"/>
      <c r="K502"/>
    </row>
    <row r="503" spans="1:11" ht="14.4" x14ac:dyDescent="0.3">
      <c r="A503"/>
      <c r="B503"/>
      <c r="C503"/>
      <c r="D503"/>
      <c r="E503"/>
      <c r="F503"/>
      <c r="G503"/>
      <c r="H503"/>
      <c r="I503"/>
      <c r="J503"/>
      <c r="K503"/>
    </row>
    <row r="504" spans="1:11" ht="14.4" x14ac:dyDescent="0.3">
      <c r="A504"/>
      <c r="B504"/>
      <c r="C504"/>
      <c r="D504"/>
      <c r="E504"/>
      <c r="F504"/>
      <c r="G504"/>
      <c r="H504"/>
      <c r="I504"/>
      <c r="J504"/>
      <c r="K504"/>
    </row>
    <row r="505" spans="1:11" ht="14.4" x14ac:dyDescent="0.3">
      <c r="A505"/>
      <c r="B505"/>
      <c r="C505"/>
      <c r="D505"/>
      <c r="E505"/>
      <c r="F505"/>
      <c r="G505"/>
      <c r="H505"/>
      <c r="I505"/>
      <c r="J505"/>
      <c r="K505"/>
    </row>
    <row r="506" spans="1:11" ht="14.4" x14ac:dyDescent="0.3">
      <c r="A506"/>
      <c r="B506"/>
      <c r="C506"/>
      <c r="D506"/>
      <c r="E506"/>
      <c r="F506"/>
      <c r="G506"/>
      <c r="H506"/>
      <c r="I506"/>
      <c r="J506"/>
      <c r="K506"/>
    </row>
    <row r="507" spans="1:11" ht="14.4" x14ac:dyDescent="0.3">
      <c r="A507"/>
      <c r="B507"/>
      <c r="C507"/>
      <c r="D507"/>
      <c r="E507"/>
      <c r="F507"/>
      <c r="G507"/>
      <c r="H507"/>
      <c r="I507"/>
      <c r="J507"/>
      <c r="K507"/>
    </row>
    <row r="508" spans="1:11" ht="14.4" x14ac:dyDescent="0.3">
      <c r="A508"/>
      <c r="B508"/>
      <c r="C508"/>
      <c r="D508"/>
      <c r="E508"/>
      <c r="F508"/>
      <c r="G508"/>
      <c r="H508"/>
      <c r="I508"/>
      <c r="J508"/>
      <c r="K508"/>
    </row>
    <row r="509" spans="1:11" ht="14.4" x14ac:dyDescent="0.3">
      <c r="A509"/>
      <c r="B509"/>
      <c r="C509"/>
      <c r="D509"/>
      <c r="E509"/>
      <c r="F509"/>
      <c r="G509"/>
      <c r="H509"/>
      <c r="I509"/>
      <c r="J509"/>
      <c r="K509"/>
    </row>
    <row r="510" spans="1:11" ht="14.4" x14ac:dyDescent="0.3">
      <c r="A510"/>
      <c r="B510"/>
      <c r="C510"/>
      <c r="D510"/>
      <c r="E510"/>
      <c r="F510"/>
      <c r="G510"/>
      <c r="H510"/>
      <c r="I510"/>
      <c r="J510"/>
      <c r="K510"/>
    </row>
    <row r="511" spans="1:11" ht="14.4" x14ac:dyDescent="0.3">
      <c r="A511"/>
      <c r="B511"/>
      <c r="C511"/>
      <c r="D511"/>
      <c r="E511"/>
      <c r="F511"/>
      <c r="G511"/>
      <c r="H511"/>
      <c r="I511"/>
      <c r="J511"/>
      <c r="K511"/>
    </row>
    <row r="512" spans="1:11" ht="14.4" x14ac:dyDescent="0.3">
      <c r="A512"/>
      <c r="B512"/>
      <c r="C512"/>
      <c r="D512"/>
      <c r="E512"/>
      <c r="F512"/>
      <c r="G512"/>
      <c r="H512"/>
      <c r="I512"/>
      <c r="J512"/>
      <c r="K512"/>
    </row>
    <row r="513" spans="1:11" ht="14.4" x14ac:dyDescent="0.3">
      <c r="A513"/>
      <c r="B513"/>
      <c r="C513"/>
      <c r="D513"/>
      <c r="E513"/>
      <c r="F513"/>
      <c r="G513"/>
      <c r="H513"/>
      <c r="I513"/>
      <c r="J513"/>
      <c r="K513"/>
    </row>
    <row r="514" spans="1:11" ht="14.4" x14ac:dyDescent="0.3">
      <c r="A514"/>
      <c r="B514"/>
      <c r="C514"/>
      <c r="D514"/>
      <c r="E514"/>
      <c r="F514"/>
      <c r="G514"/>
      <c r="H514"/>
      <c r="I514"/>
      <c r="J514"/>
      <c r="K514"/>
    </row>
    <row r="515" spans="1:11" ht="14.4" x14ac:dyDescent="0.3">
      <c r="A515"/>
      <c r="B515"/>
      <c r="C515"/>
      <c r="D515"/>
      <c r="E515"/>
      <c r="F515"/>
      <c r="G515"/>
      <c r="H515"/>
      <c r="I515"/>
      <c r="J515"/>
      <c r="K515"/>
    </row>
    <row r="516" spans="1:11" ht="14.4" x14ac:dyDescent="0.3">
      <c r="A516"/>
      <c r="B516"/>
      <c r="C516"/>
      <c r="D516"/>
      <c r="E516"/>
      <c r="F516"/>
      <c r="G516"/>
      <c r="H516"/>
      <c r="I516"/>
      <c r="J516"/>
      <c r="K516"/>
    </row>
    <row r="517" spans="1:11" ht="14.4" x14ac:dyDescent="0.3">
      <c r="A517"/>
      <c r="B517"/>
      <c r="C517"/>
      <c r="D517"/>
      <c r="E517"/>
      <c r="F517"/>
      <c r="G517"/>
      <c r="H517"/>
      <c r="I517"/>
      <c r="J517"/>
      <c r="K517"/>
    </row>
    <row r="518" spans="1:11" ht="14.4" x14ac:dyDescent="0.3">
      <c r="A518"/>
      <c r="B518"/>
      <c r="C518"/>
      <c r="D518"/>
      <c r="E518"/>
      <c r="F518"/>
      <c r="G518"/>
      <c r="H518"/>
      <c r="I518"/>
      <c r="J518"/>
      <c r="K518"/>
    </row>
    <row r="519" spans="1:11" ht="14.4" x14ac:dyDescent="0.3">
      <c r="A519"/>
      <c r="B519"/>
      <c r="C519"/>
      <c r="D519"/>
      <c r="E519"/>
      <c r="F519"/>
      <c r="G519"/>
      <c r="H519"/>
      <c r="I519"/>
      <c r="J519"/>
      <c r="K519"/>
    </row>
    <row r="520" spans="1:11" ht="14.4" x14ac:dyDescent="0.3">
      <c r="A520"/>
      <c r="B520"/>
      <c r="C520"/>
      <c r="D520"/>
      <c r="E520"/>
      <c r="F520"/>
      <c r="G520"/>
      <c r="H520"/>
      <c r="I520"/>
      <c r="J520"/>
      <c r="K520"/>
    </row>
    <row r="521" spans="1:11" ht="14.4" x14ac:dyDescent="0.3">
      <c r="A521"/>
      <c r="B521"/>
      <c r="C521"/>
      <c r="D521"/>
      <c r="E521"/>
      <c r="F521"/>
      <c r="G521"/>
      <c r="H521"/>
      <c r="I521"/>
      <c r="J521"/>
      <c r="K521"/>
    </row>
    <row r="522" spans="1:11" ht="14.4" x14ac:dyDescent="0.3">
      <c r="A522"/>
      <c r="B522"/>
      <c r="C522"/>
      <c r="D522"/>
      <c r="E522"/>
      <c r="F522"/>
      <c r="G522"/>
      <c r="H522"/>
      <c r="I522"/>
      <c r="J522"/>
      <c r="K522"/>
    </row>
    <row r="523" spans="1:11" ht="14.4" x14ac:dyDescent="0.3">
      <c r="A523"/>
      <c r="B523"/>
      <c r="C523"/>
      <c r="D523"/>
      <c r="E523"/>
      <c r="F523"/>
      <c r="G523"/>
      <c r="H523"/>
      <c r="I523"/>
      <c r="J523"/>
      <c r="K523"/>
    </row>
    <row r="524" spans="1:11" ht="14.4" x14ac:dyDescent="0.3">
      <c r="A524"/>
      <c r="B524"/>
      <c r="C524"/>
      <c r="D524"/>
      <c r="E524"/>
      <c r="F524"/>
      <c r="G524"/>
      <c r="H524"/>
      <c r="I524"/>
      <c r="J524"/>
      <c r="K524"/>
    </row>
    <row r="525" spans="1:11" ht="14.4" x14ac:dyDescent="0.3">
      <c r="A525"/>
      <c r="B525"/>
      <c r="C525"/>
      <c r="D525"/>
      <c r="E525"/>
      <c r="F525"/>
      <c r="G525"/>
      <c r="H525"/>
      <c r="I525"/>
      <c r="J525"/>
      <c r="K525"/>
    </row>
    <row r="526" spans="1:11" ht="14.4" x14ac:dyDescent="0.3">
      <c r="A526"/>
      <c r="B526"/>
      <c r="C526"/>
      <c r="D526"/>
      <c r="E526"/>
      <c r="F526"/>
      <c r="G526"/>
      <c r="H526"/>
      <c r="I526"/>
      <c r="J526"/>
      <c r="K526"/>
    </row>
    <row r="527" spans="1:11" ht="14.4" x14ac:dyDescent="0.3">
      <c r="A527"/>
      <c r="B527"/>
      <c r="C527"/>
      <c r="D527"/>
      <c r="E527"/>
      <c r="F527"/>
      <c r="G527"/>
      <c r="H527"/>
      <c r="I527"/>
      <c r="J527"/>
      <c r="K527"/>
    </row>
    <row r="528" spans="1:11" ht="14.4" x14ac:dyDescent="0.3">
      <c r="A528"/>
      <c r="B528"/>
      <c r="C528"/>
      <c r="D528"/>
      <c r="E528"/>
      <c r="F528"/>
      <c r="G528"/>
      <c r="H528"/>
      <c r="I528"/>
      <c r="J528"/>
      <c r="K528"/>
    </row>
    <row r="529" spans="1:11" ht="14.4" x14ac:dyDescent="0.3">
      <c r="A529"/>
      <c r="B529"/>
      <c r="C529"/>
      <c r="D529"/>
      <c r="E529"/>
      <c r="F529"/>
      <c r="G529"/>
      <c r="H529"/>
      <c r="I529"/>
      <c r="J529"/>
      <c r="K529"/>
    </row>
    <row r="530" spans="1:11" ht="14.4" x14ac:dyDescent="0.3">
      <c r="A530"/>
      <c r="B530"/>
      <c r="C530"/>
      <c r="D530"/>
      <c r="E530"/>
      <c r="F530"/>
      <c r="G530"/>
      <c r="H530"/>
      <c r="I530"/>
      <c r="J530"/>
      <c r="K530"/>
    </row>
    <row r="531" spans="1:11" ht="14.4" x14ac:dyDescent="0.3">
      <c r="A531"/>
      <c r="B531"/>
      <c r="C531"/>
      <c r="D531"/>
      <c r="E531"/>
      <c r="F531"/>
      <c r="G531"/>
      <c r="H531"/>
      <c r="I531"/>
      <c r="J531"/>
      <c r="K531"/>
    </row>
    <row r="532" spans="1:11" ht="14.4" x14ac:dyDescent="0.3">
      <c r="A532"/>
      <c r="B532"/>
      <c r="C532"/>
      <c r="D532"/>
      <c r="E532"/>
      <c r="F532"/>
      <c r="G532"/>
      <c r="H532"/>
      <c r="I532"/>
      <c r="J532"/>
      <c r="K532"/>
    </row>
    <row r="533" spans="1:11" ht="14.4" x14ac:dyDescent="0.3">
      <c r="A533"/>
      <c r="B533"/>
      <c r="C533"/>
      <c r="D533"/>
      <c r="E533"/>
      <c r="F533"/>
      <c r="G533"/>
      <c r="H533"/>
      <c r="I533"/>
      <c r="J533"/>
      <c r="K533"/>
    </row>
    <row r="534" spans="1:11" ht="14.4" x14ac:dyDescent="0.3">
      <c r="A534"/>
      <c r="B534"/>
      <c r="C534"/>
      <c r="D534"/>
      <c r="E534"/>
      <c r="F534"/>
      <c r="G534"/>
      <c r="H534"/>
      <c r="I534"/>
      <c r="J534"/>
      <c r="K534"/>
    </row>
    <row r="535" spans="1:11" ht="14.4" x14ac:dyDescent="0.3">
      <c r="A535"/>
      <c r="B535"/>
      <c r="C535"/>
      <c r="D535"/>
      <c r="E535"/>
      <c r="F535"/>
      <c r="G535"/>
      <c r="H535"/>
      <c r="I535"/>
      <c r="J535"/>
      <c r="K535"/>
    </row>
    <row r="536" spans="1:11" ht="14.4" x14ac:dyDescent="0.3">
      <c r="A536"/>
      <c r="B536"/>
      <c r="C536"/>
      <c r="D536"/>
      <c r="E536"/>
      <c r="F536"/>
      <c r="G536"/>
      <c r="H536"/>
      <c r="I536"/>
      <c r="J536"/>
      <c r="K536"/>
    </row>
    <row r="537" spans="1:11" ht="14.4" x14ac:dyDescent="0.3">
      <c r="A537"/>
      <c r="B537"/>
      <c r="C537"/>
      <c r="D537"/>
      <c r="E537"/>
      <c r="F537"/>
      <c r="G537"/>
      <c r="H537"/>
      <c r="I537"/>
      <c r="J537"/>
      <c r="K537"/>
    </row>
    <row r="538" spans="1:11" ht="14.4" x14ac:dyDescent="0.3">
      <c r="A538"/>
      <c r="B538"/>
      <c r="C538"/>
      <c r="D538"/>
      <c r="E538"/>
      <c r="F538"/>
      <c r="G538"/>
      <c r="H538"/>
      <c r="I538"/>
      <c r="J538"/>
      <c r="K538"/>
    </row>
    <row r="539" spans="1:11" ht="14.4" x14ac:dyDescent="0.3">
      <c r="A539"/>
      <c r="B539"/>
      <c r="C539"/>
      <c r="D539"/>
      <c r="E539"/>
      <c r="F539"/>
      <c r="G539"/>
      <c r="H539"/>
      <c r="I539"/>
      <c r="J539"/>
      <c r="K539"/>
    </row>
    <row r="540" spans="1:11" ht="14.4" x14ac:dyDescent="0.3">
      <c r="A540"/>
      <c r="B540"/>
      <c r="C540"/>
      <c r="D540"/>
      <c r="E540"/>
      <c r="F540"/>
      <c r="G540"/>
      <c r="H540"/>
      <c r="I540"/>
      <c r="J540"/>
      <c r="K540"/>
    </row>
    <row r="541" spans="1:11" ht="14.4" x14ac:dyDescent="0.3">
      <c r="A541"/>
      <c r="B541"/>
      <c r="C541"/>
      <c r="D541"/>
      <c r="E541"/>
      <c r="F541"/>
      <c r="G541"/>
      <c r="H541"/>
      <c r="I541"/>
      <c r="J541"/>
      <c r="K541"/>
    </row>
    <row r="542" spans="1:11" ht="14.4" x14ac:dyDescent="0.3">
      <c r="A542"/>
      <c r="B542"/>
      <c r="C542"/>
      <c r="D542"/>
      <c r="E542"/>
      <c r="F542"/>
      <c r="G542"/>
      <c r="H542"/>
      <c r="I542"/>
      <c r="J542"/>
      <c r="K542"/>
    </row>
    <row r="543" spans="1:11" ht="14.4" x14ac:dyDescent="0.3">
      <c r="A543"/>
      <c r="B543"/>
      <c r="C543"/>
      <c r="D543"/>
      <c r="E543"/>
      <c r="F543"/>
      <c r="G543"/>
      <c r="H543"/>
      <c r="I543"/>
      <c r="J543"/>
      <c r="K543"/>
    </row>
    <row r="544" spans="1:11" ht="14.4" x14ac:dyDescent="0.3">
      <c r="A544"/>
      <c r="B544"/>
      <c r="C544"/>
      <c r="D544"/>
      <c r="E544"/>
      <c r="F544"/>
      <c r="G544"/>
      <c r="H544"/>
      <c r="I544"/>
      <c r="J544"/>
      <c r="K544"/>
    </row>
    <row r="545" spans="1:11" ht="14.4" x14ac:dyDescent="0.3">
      <c r="A545"/>
      <c r="B545"/>
      <c r="C545"/>
      <c r="D545"/>
      <c r="E545"/>
      <c r="F545"/>
      <c r="G545"/>
      <c r="H545"/>
      <c r="I545"/>
      <c r="J545"/>
      <c r="K545"/>
    </row>
    <row r="546" spans="1:11" ht="14.4" x14ac:dyDescent="0.3">
      <c r="A546"/>
      <c r="B546"/>
      <c r="C546"/>
      <c r="D546"/>
      <c r="E546"/>
      <c r="F546"/>
      <c r="G546"/>
      <c r="H546"/>
      <c r="I546"/>
      <c r="J546"/>
      <c r="K546"/>
    </row>
    <row r="547" spans="1:11" ht="14.4" x14ac:dyDescent="0.3">
      <c r="A547"/>
      <c r="B547"/>
      <c r="C547"/>
      <c r="D547"/>
      <c r="E547"/>
      <c r="F547"/>
      <c r="G547"/>
      <c r="H547"/>
      <c r="I547"/>
      <c r="J547"/>
      <c r="K547"/>
    </row>
    <row r="548" spans="1:11" ht="14.4" x14ac:dyDescent="0.3">
      <c r="A548"/>
      <c r="B548"/>
      <c r="C548"/>
      <c r="D548"/>
      <c r="E548"/>
      <c r="F548"/>
      <c r="G548"/>
      <c r="H548"/>
      <c r="I548"/>
      <c r="J548"/>
      <c r="K548"/>
    </row>
    <row r="549" spans="1:11" ht="14.4" x14ac:dyDescent="0.3">
      <c r="A549"/>
      <c r="B549"/>
      <c r="C549"/>
      <c r="D549"/>
      <c r="E549"/>
      <c r="F549"/>
      <c r="G549"/>
      <c r="H549"/>
      <c r="I549"/>
      <c r="J549"/>
      <c r="K549"/>
    </row>
    <row r="550" spans="1:11" ht="14.4" x14ac:dyDescent="0.3">
      <c r="A550"/>
      <c r="B550"/>
      <c r="C550"/>
      <c r="D550"/>
      <c r="E550"/>
      <c r="F550"/>
      <c r="G550"/>
      <c r="H550"/>
      <c r="I550"/>
      <c r="J550"/>
      <c r="K550"/>
    </row>
    <row r="551" spans="1:11" ht="14.4" x14ac:dyDescent="0.3">
      <c r="A551"/>
      <c r="B551"/>
      <c r="C551"/>
      <c r="D551"/>
      <c r="E551"/>
      <c r="F551"/>
      <c r="G551"/>
      <c r="H551"/>
      <c r="I551"/>
      <c r="J551"/>
      <c r="K551"/>
    </row>
    <row r="552" spans="1:11" ht="14.4" x14ac:dyDescent="0.3">
      <c r="A552"/>
      <c r="B552"/>
      <c r="C552"/>
      <c r="D552"/>
      <c r="E552"/>
      <c r="F552"/>
      <c r="G552"/>
      <c r="H552"/>
      <c r="I552"/>
      <c r="J552"/>
      <c r="K552"/>
    </row>
    <row r="553" spans="1:11" ht="14.4" x14ac:dyDescent="0.3">
      <c r="A553"/>
      <c r="B553"/>
      <c r="C553"/>
      <c r="D553"/>
      <c r="E553"/>
      <c r="F553"/>
      <c r="G553"/>
      <c r="H553"/>
      <c r="I553"/>
      <c r="J553"/>
      <c r="K553"/>
    </row>
    <row r="554" spans="1:11" ht="14.4" x14ac:dyDescent="0.3">
      <c r="A554"/>
      <c r="B554"/>
      <c r="C554"/>
      <c r="D554"/>
      <c r="E554"/>
      <c r="F554"/>
      <c r="G554"/>
      <c r="H554"/>
      <c r="I554"/>
      <c r="J554"/>
      <c r="K554"/>
    </row>
    <row r="555" spans="1:11" ht="14.4" x14ac:dyDescent="0.3">
      <c r="A555"/>
      <c r="B555"/>
      <c r="C555"/>
      <c r="D555"/>
      <c r="E555"/>
      <c r="F555"/>
      <c r="G555"/>
      <c r="H555"/>
      <c r="I555"/>
      <c r="J555"/>
      <c r="K555"/>
    </row>
    <row r="556" spans="1:11" ht="14.4" x14ac:dyDescent="0.3">
      <c r="A556"/>
      <c r="B556"/>
      <c r="C556"/>
      <c r="D556"/>
      <c r="E556"/>
      <c r="F556"/>
      <c r="G556"/>
      <c r="H556"/>
      <c r="I556"/>
      <c r="J556"/>
      <c r="K556"/>
    </row>
    <row r="557" spans="1:11" ht="14.4" x14ac:dyDescent="0.3">
      <c r="A557"/>
      <c r="B557"/>
      <c r="C557"/>
      <c r="D557"/>
      <c r="E557"/>
      <c r="F557"/>
      <c r="G557"/>
      <c r="H557"/>
      <c r="I557"/>
      <c r="J557"/>
      <c r="K557"/>
    </row>
    <row r="558" spans="1:11" ht="14.4" x14ac:dyDescent="0.3">
      <c r="A558"/>
      <c r="B558"/>
      <c r="C558"/>
      <c r="D558"/>
      <c r="E558"/>
      <c r="F558"/>
      <c r="G558"/>
      <c r="H558"/>
      <c r="I558"/>
      <c r="J558"/>
      <c r="K558"/>
    </row>
    <row r="559" spans="1:11" ht="14.4" x14ac:dyDescent="0.3">
      <c r="A559"/>
      <c r="B559"/>
      <c r="C559"/>
      <c r="D559"/>
      <c r="E559"/>
      <c r="F559"/>
      <c r="G559"/>
      <c r="H559"/>
      <c r="I559"/>
      <c r="J559"/>
      <c r="K559"/>
    </row>
    <row r="560" spans="1:11" ht="14.4" x14ac:dyDescent="0.3">
      <c r="A560"/>
      <c r="B560"/>
      <c r="C560"/>
      <c r="D560"/>
      <c r="E560"/>
      <c r="F560"/>
      <c r="G560"/>
      <c r="H560"/>
      <c r="I560"/>
      <c r="J560"/>
      <c r="K560"/>
    </row>
    <row r="561" spans="1:11" ht="14.4" x14ac:dyDescent="0.3">
      <c r="A561"/>
      <c r="B561"/>
      <c r="C561"/>
      <c r="D561"/>
      <c r="E561"/>
      <c r="F561"/>
      <c r="G561"/>
      <c r="H561"/>
      <c r="I561"/>
      <c r="J561"/>
      <c r="K561"/>
    </row>
    <row r="562" spans="1:11" ht="14.4" x14ac:dyDescent="0.3">
      <c r="A562"/>
      <c r="B562"/>
      <c r="C562"/>
      <c r="D562"/>
      <c r="E562"/>
      <c r="F562"/>
      <c r="G562"/>
      <c r="H562"/>
      <c r="I562"/>
      <c r="J562"/>
      <c r="K562"/>
    </row>
    <row r="563" spans="1:11" ht="14.4" x14ac:dyDescent="0.3">
      <c r="A563"/>
      <c r="B563"/>
      <c r="C563"/>
      <c r="D563"/>
      <c r="E563"/>
      <c r="F563"/>
      <c r="G563"/>
      <c r="H563"/>
      <c r="I563"/>
      <c r="J563"/>
      <c r="K563"/>
    </row>
    <row r="564" spans="1:11" ht="14.4" x14ac:dyDescent="0.3">
      <c r="A564"/>
      <c r="B564"/>
      <c r="C564"/>
      <c r="D564"/>
      <c r="E564"/>
      <c r="F564"/>
      <c r="G564"/>
      <c r="H564"/>
      <c r="I564"/>
      <c r="J564"/>
      <c r="K564"/>
    </row>
    <row r="565" spans="1:11" ht="14.4" x14ac:dyDescent="0.3">
      <c r="A565"/>
      <c r="B565"/>
      <c r="C565"/>
      <c r="D565"/>
      <c r="E565"/>
      <c r="F565"/>
      <c r="G565"/>
      <c r="H565"/>
      <c r="I565"/>
      <c r="J565"/>
      <c r="K565"/>
    </row>
    <row r="566" spans="1:11" ht="14.4" x14ac:dyDescent="0.3">
      <c r="A566"/>
      <c r="B566"/>
      <c r="C566"/>
      <c r="D566"/>
      <c r="E566"/>
      <c r="F566"/>
      <c r="G566"/>
      <c r="H566"/>
      <c r="I566"/>
      <c r="J566"/>
      <c r="K566"/>
    </row>
    <row r="567" spans="1:11" ht="14.4" x14ac:dyDescent="0.3">
      <c r="A567"/>
      <c r="B567"/>
      <c r="C567"/>
      <c r="D567"/>
      <c r="E567"/>
      <c r="F567"/>
      <c r="G567"/>
      <c r="H567"/>
      <c r="I567"/>
      <c r="J567"/>
      <c r="K567"/>
    </row>
    <row r="568" spans="1:11" ht="14.4" x14ac:dyDescent="0.3">
      <c r="A568"/>
      <c r="B568"/>
      <c r="C568"/>
      <c r="D568"/>
      <c r="E568"/>
      <c r="F568"/>
      <c r="G568"/>
      <c r="H568"/>
      <c r="I568"/>
      <c r="J568"/>
      <c r="K568"/>
    </row>
    <row r="569" spans="1:11" ht="14.4" x14ac:dyDescent="0.3">
      <c r="A569"/>
      <c r="B569"/>
      <c r="C569"/>
      <c r="D569"/>
      <c r="E569"/>
      <c r="F569"/>
      <c r="G569"/>
      <c r="H569"/>
      <c r="I569"/>
      <c r="J569"/>
      <c r="K569"/>
    </row>
    <row r="570" spans="1:11" ht="14.4" x14ac:dyDescent="0.3">
      <c r="A570"/>
      <c r="B570"/>
      <c r="C570"/>
      <c r="D570"/>
      <c r="E570"/>
      <c r="F570"/>
      <c r="G570"/>
      <c r="H570"/>
      <c r="I570"/>
      <c r="J570"/>
      <c r="K570"/>
    </row>
    <row r="571" spans="1:11" ht="14.4" x14ac:dyDescent="0.3">
      <c r="A571"/>
      <c r="B571"/>
      <c r="C571"/>
      <c r="D571"/>
      <c r="E571"/>
      <c r="F571"/>
      <c r="G571"/>
      <c r="H571"/>
      <c r="I571"/>
      <c r="J571"/>
      <c r="K571"/>
    </row>
    <row r="572" spans="1:11" ht="14.4" x14ac:dyDescent="0.3">
      <c r="A572"/>
      <c r="B572"/>
      <c r="C572"/>
      <c r="D572"/>
      <c r="E572"/>
      <c r="F572"/>
      <c r="G572"/>
      <c r="H572"/>
      <c r="I572"/>
      <c r="J572"/>
      <c r="K572"/>
    </row>
    <row r="573" spans="1:11" ht="14.4" x14ac:dyDescent="0.3">
      <c r="A573"/>
      <c r="B573"/>
      <c r="C573"/>
      <c r="D573"/>
      <c r="E573"/>
      <c r="F573"/>
      <c r="G573"/>
      <c r="H573"/>
      <c r="I573"/>
      <c r="J573"/>
      <c r="K573"/>
    </row>
    <row r="574" spans="1:11" ht="14.4" x14ac:dyDescent="0.3">
      <c r="A574"/>
      <c r="B574"/>
      <c r="C574"/>
      <c r="D574"/>
      <c r="E574"/>
      <c r="F574"/>
      <c r="G574"/>
      <c r="H574"/>
      <c r="I574"/>
      <c r="J574"/>
      <c r="K574"/>
    </row>
    <row r="575" spans="1:11" ht="14.4" x14ac:dyDescent="0.3">
      <c r="A575"/>
      <c r="B575"/>
      <c r="C575"/>
      <c r="D575"/>
      <c r="E575"/>
      <c r="F575"/>
      <c r="G575"/>
      <c r="H575"/>
      <c r="I575"/>
      <c r="J575"/>
      <c r="K575"/>
    </row>
    <row r="576" spans="1:11" ht="14.4" x14ac:dyDescent="0.3">
      <c r="A576"/>
      <c r="B576"/>
      <c r="C576"/>
      <c r="D576"/>
      <c r="E576"/>
      <c r="F576"/>
      <c r="G576"/>
      <c r="H576"/>
      <c r="I576"/>
      <c r="J576"/>
      <c r="K576"/>
    </row>
    <row r="577" spans="1:11" ht="14.4" x14ac:dyDescent="0.3">
      <c r="A577"/>
      <c r="B577"/>
      <c r="C577"/>
      <c r="D577"/>
      <c r="E577"/>
      <c r="F577"/>
      <c r="G577"/>
      <c r="H577"/>
      <c r="I577"/>
      <c r="J577"/>
      <c r="K577"/>
    </row>
    <row r="578" spans="1:11" ht="14.4" x14ac:dyDescent="0.3">
      <c r="A578"/>
      <c r="B578"/>
      <c r="C578"/>
      <c r="D578"/>
      <c r="E578"/>
      <c r="F578"/>
      <c r="G578"/>
      <c r="H578"/>
      <c r="I578"/>
      <c r="J578"/>
      <c r="K578"/>
    </row>
    <row r="579" spans="1:11" ht="14.4" x14ac:dyDescent="0.3">
      <c r="A579"/>
      <c r="B579"/>
      <c r="C579"/>
      <c r="D579"/>
      <c r="E579"/>
      <c r="F579"/>
      <c r="G579"/>
      <c r="H579"/>
      <c r="I579"/>
      <c r="J579"/>
      <c r="K579"/>
    </row>
    <row r="580" spans="1:11" ht="14.4" x14ac:dyDescent="0.3">
      <c r="A580"/>
      <c r="B580"/>
      <c r="C580"/>
      <c r="D580"/>
      <c r="E580"/>
      <c r="F580"/>
      <c r="G580"/>
      <c r="H580"/>
      <c r="I580"/>
      <c r="J580"/>
      <c r="K580"/>
    </row>
    <row r="581" spans="1:11" ht="14.4" x14ac:dyDescent="0.3">
      <c r="A581"/>
      <c r="B581"/>
      <c r="C581"/>
      <c r="D581"/>
      <c r="E581"/>
      <c r="F581"/>
      <c r="G581"/>
      <c r="H581"/>
      <c r="I581"/>
      <c r="J581"/>
      <c r="K581"/>
    </row>
    <row r="582" spans="1:11" ht="14.4" x14ac:dyDescent="0.3">
      <c r="A582"/>
      <c r="B582"/>
      <c r="C582"/>
      <c r="D582"/>
      <c r="E582"/>
      <c r="F582"/>
      <c r="G582"/>
      <c r="H582"/>
      <c r="I582"/>
      <c r="J582"/>
      <c r="K582"/>
    </row>
    <row r="583" spans="1:11" ht="14.4" x14ac:dyDescent="0.3">
      <c r="A583"/>
      <c r="B583"/>
      <c r="C583"/>
      <c r="D583"/>
      <c r="E583"/>
      <c r="F583"/>
      <c r="G583"/>
      <c r="H583"/>
      <c r="I583"/>
      <c r="J583"/>
      <c r="K583"/>
    </row>
    <row r="584" spans="1:11" ht="14.4" x14ac:dyDescent="0.3">
      <c r="A584"/>
      <c r="B584"/>
      <c r="C584"/>
      <c r="D584"/>
      <c r="E584"/>
      <c r="F584"/>
      <c r="G584"/>
      <c r="H584"/>
      <c r="I584"/>
      <c r="J584"/>
      <c r="K584"/>
    </row>
    <row r="585" spans="1:11" ht="14.4" x14ac:dyDescent="0.3">
      <c r="A585"/>
      <c r="B585"/>
      <c r="C585"/>
      <c r="D585"/>
      <c r="E585"/>
      <c r="F585"/>
      <c r="G585"/>
      <c r="H585"/>
      <c r="I585"/>
      <c r="J585"/>
      <c r="K585"/>
    </row>
    <row r="586" spans="1:11" ht="14.4" x14ac:dyDescent="0.3">
      <c r="A586"/>
      <c r="B586"/>
      <c r="C586"/>
      <c r="D586"/>
      <c r="E586"/>
      <c r="F586"/>
      <c r="G586"/>
      <c r="H586"/>
      <c r="I586"/>
      <c r="J586"/>
      <c r="K586"/>
    </row>
    <row r="587" spans="1:11" ht="14.4" x14ac:dyDescent="0.3">
      <c r="A587"/>
      <c r="B587"/>
      <c r="C587"/>
      <c r="D587"/>
      <c r="E587"/>
      <c r="F587"/>
      <c r="G587"/>
      <c r="H587"/>
      <c r="I587"/>
      <c r="J587"/>
      <c r="K587"/>
    </row>
    <row r="588" spans="1:11" ht="14.4" x14ac:dyDescent="0.3">
      <c r="A588"/>
      <c r="B588"/>
      <c r="C588"/>
      <c r="D588"/>
      <c r="E588"/>
      <c r="F588"/>
      <c r="G588"/>
      <c r="H588"/>
      <c r="I588"/>
      <c r="J588"/>
      <c r="K588"/>
    </row>
    <row r="589" spans="1:11" ht="14.4" x14ac:dyDescent="0.3">
      <c r="A589"/>
      <c r="B589"/>
      <c r="C589"/>
      <c r="D589"/>
      <c r="E589"/>
      <c r="F589"/>
      <c r="G589"/>
      <c r="H589"/>
      <c r="I589"/>
      <c r="J589"/>
      <c r="K589"/>
    </row>
    <row r="590" spans="1:11" ht="14.4" x14ac:dyDescent="0.3">
      <c r="A590"/>
      <c r="B590"/>
      <c r="C590"/>
      <c r="D590"/>
      <c r="E590"/>
      <c r="F590"/>
      <c r="G590"/>
      <c r="H590"/>
      <c r="I590"/>
      <c r="J590"/>
      <c r="K590"/>
    </row>
    <row r="591" spans="1:11" ht="14.4" x14ac:dyDescent="0.3">
      <c r="A591"/>
      <c r="B591"/>
      <c r="C591"/>
      <c r="D591"/>
      <c r="E591"/>
      <c r="F591"/>
      <c r="G591"/>
      <c r="H591"/>
      <c r="I591"/>
      <c r="J591"/>
      <c r="K591"/>
    </row>
    <row r="592" spans="1:11" ht="14.4" x14ac:dyDescent="0.3">
      <c r="A592"/>
      <c r="B592"/>
      <c r="C592"/>
      <c r="D592"/>
      <c r="E592"/>
      <c r="F592"/>
      <c r="G592"/>
      <c r="H592"/>
      <c r="I592"/>
      <c r="J592"/>
      <c r="K592"/>
    </row>
    <row r="593" spans="1:11" ht="14.4" x14ac:dyDescent="0.3">
      <c r="A593"/>
      <c r="B593"/>
      <c r="C593"/>
      <c r="D593"/>
      <c r="E593"/>
      <c r="F593"/>
      <c r="G593"/>
      <c r="H593"/>
      <c r="I593"/>
      <c r="J593"/>
      <c r="K593"/>
    </row>
    <row r="594" spans="1:11" ht="14.4" x14ac:dyDescent="0.3">
      <c r="A594"/>
      <c r="B594"/>
      <c r="C594"/>
      <c r="D594"/>
      <c r="E594"/>
      <c r="F594"/>
      <c r="G594"/>
      <c r="H594"/>
      <c r="I594"/>
      <c r="J594"/>
      <c r="K594"/>
    </row>
    <row r="595" spans="1:11" ht="14.4" x14ac:dyDescent="0.3">
      <c r="A595"/>
      <c r="B595"/>
      <c r="C595"/>
      <c r="D595"/>
      <c r="E595"/>
      <c r="F595"/>
      <c r="G595"/>
      <c r="H595"/>
      <c r="I595"/>
      <c r="J595"/>
      <c r="K595"/>
    </row>
    <row r="596" spans="1:11" ht="14.4" x14ac:dyDescent="0.3">
      <c r="A596"/>
      <c r="B596"/>
      <c r="C596"/>
      <c r="D596"/>
      <c r="E596"/>
      <c r="F596"/>
      <c r="G596"/>
      <c r="H596"/>
      <c r="I596"/>
      <c r="J596"/>
      <c r="K596"/>
    </row>
    <row r="597" spans="1:11" ht="14.4" x14ac:dyDescent="0.3">
      <c r="A597"/>
      <c r="B597"/>
      <c r="C597"/>
      <c r="D597"/>
      <c r="E597"/>
      <c r="F597"/>
      <c r="G597"/>
      <c r="H597"/>
      <c r="I597"/>
      <c r="J597"/>
      <c r="K597"/>
    </row>
    <row r="598" spans="1:11" ht="14.4" x14ac:dyDescent="0.3">
      <c r="A598"/>
      <c r="B598"/>
      <c r="C598"/>
      <c r="D598"/>
      <c r="E598"/>
      <c r="F598"/>
      <c r="G598"/>
      <c r="H598"/>
      <c r="I598"/>
      <c r="J598"/>
      <c r="K598"/>
    </row>
    <row r="599" spans="1:11" ht="14.4" x14ac:dyDescent="0.3">
      <c r="A599"/>
      <c r="B599"/>
      <c r="C599"/>
      <c r="D599"/>
      <c r="E599"/>
      <c r="F599"/>
      <c r="G599"/>
      <c r="H599"/>
      <c r="I599"/>
      <c r="J599"/>
      <c r="K599"/>
    </row>
    <row r="600" spans="1:11" ht="14.4" x14ac:dyDescent="0.3">
      <c r="A600"/>
      <c r="B600"/>
      <c r="C600"/>
      <c r="D600"/>
      <c r="E600"/>
      <c r="F600"/>
      <c r="G600"/>
      <c r="H600"/>
      <c r="I600"/>
      <c r="J600"/>
      <c r="K600"/>
    </row>
    <row r="601" spans="1:11" ht="14.4" x14ac:dyDescent="0.3">
      <c r="A601"/>
      <c r="B601"/>
      <c r="C601"/>
      <c r="D601"/>
      <c r="E601"/>
      <c r="F601"/>
      <c r="G601"/>
      <c r="H601"/>
      <c r="I601"/>
      <c r="J601"/>
      <c r="K601"/>
    </row>
    <row r="602" spans="1:11" ht="14.4" x14ac:dyDescent="0.3">
      <c r="A602"/>
      <c r="B602"/>
      <c r="C602"/>
      <c r="D602"/>
      <c r="E602"/>
      <c r="F602"/>
      <c r="G602"/>
      <c r="H602"/>
      <c r="I602"/>
      <c r="J602"/>
      <c r="K602"/>
    </row>
    <row r="603" spans="1:11" ht="14.4" x14ac:dyDescent="0.3">
      <c r="A603"/>
      <c r="B603"/>
      <c r="C603"/>
      <c r="D603"/>
      <c r="E603"/>
      <c r="F603"/>
      <c r="G603"/>
      <c r="H603"/>
      <c r="I603"/>
      <c r="J603"/>
      <c r="K603"/>
    </row>
    <row r="604" spans="1:11" ht="14.4" x14ac:dyDescent="0.3">
      <c r="A604"/>
      <c r="B604"/>
      <c r="C604"/>
      <c r="D604"/>
      <c r="E604"/>
      <c r="F604"/>
      <c r="G604"/>
      <c r="H604"/>
      <c r="I604"/>
      <c r="J604"/>
      <c r="K604"/>
    </row>
    <row r="605" spans="1:11" ht="14.4" x14ac:dyDescent="0.3">
      <c r="A605"/>
      <c r="B605"/>
      <c r="C605"/>
      <c r="D605"/>
      <c r="E605"/>
      <c r="F605"/>
      <c r="G605"/>
      <c r="H605"/>
      <c r="I605"/>
      <c r="J605"/>
      <c r="K605"/>
    </row>
    <row r="606" spans="1:11" ht="14.4" x14ac:dyDescent="0.3">
      <c r="A606"/>
      <c r="B606"/>
      <c r="C606"/>
      <c r="D606"/>
      <c r="E606"/>
      <c r="F606"/>
      <c r="G606"/>
      <c r="H606"/>
      <c r="I606"/>
      <c r="J606"/>
      <c r="K606"/>
    </row>
    <row r="607" spans="1:11" ht="14.4" x14ac:dyDescent="0.3">
      <c r="A607"/>
      <c r="B607"/>
      <c r="C607"/>
      <c r="D607"/>
      <c r="E607"/>
      <c r="F607"/>
      <c r="G607"/>
      <c r="H607"/>
      <c r="I607"/>
      <c r="J607"/>
      <c r="K607"/>
    </row>
    <row r="608" spans="1:11" ht="14.4" x14ac:dyDescent="0.3">
      <c r="A608"/>
      <c r="B608"/>
      <c r="C608"/>
      <c r="D608"/>
      <c r="E608"/>
      <c r="F608"/>
      <c r="G608"/>
      <c r="H608"/>
      <c r="I608"/>
      <c r="J608"/>
      <c r="K608"/>
    </row>
    <row r="609" spans="1:11" ht="14.4" x14ac:dyDescent="0.3">
      <c r="A609"/>
      <c r="B609"/>
      <c r="C609"/>
      <c r="D609"/>
      <c r="E609"/>
      <c r="F609"/>
      <c r="G609"/>
      <c r="H609"/>
      <c r="I609"/>
      <c r="J609"/>
      <c r="K609"/>
    </row>
    <row r="610" spans="1:11" ht="14.4" x14ac:dyDescent="0.3">
      <c r="A610"/>
      <c r="B610"/>
      <c r="C610"/>
      <c r="D610"/>
      <c r="E610"/>
      <c r="F610"/>
      <c r="G610"/>
      <c r="H610"/>
      <c r="I610"/>
      <c r="J610"/>
      <c r="K610"/>
    </row>
    <row r="611" spans="1:11" ht="14.4" x14ac:dyDescent="0.3">
      <c r="A611"/>
      <c r="B611"/>
      <c r="C611"/>
      <c r="D611"/>
      <c r="E611"/>
      <c r="F611"/>
      <c r="G611"/>
      <c r="H611"/>
      <c r="I611"/>
      <c r="J611"/>
      <c r="K611"/>
    </row>
    <row r="612" spans="1:11" ht="14.4" x14ac:dyDescent="0.3">
      <c r="A612"/>
      <c r="B612"/>
      <c r="C612"/>
      <c r="D612"/>
      <c r="E612"/>
      <c r="F612"/>
      <c r="G612"/>
      <c r="H612"/>
      <c r="I612"/>
      <c r="J612"/>
      <c r="K612"/>
    </row>
    <row r="613" spans="1:11" ht="14.4" x14ac:dyDescent="0.3">
      <c r="A613"/>
      <c r="B613"/>
      <c r="C613"/>
      <c r="D613"/>
      <c r="E613"/>
      <c r="F613"/>
      <c r="G613"/>
      <c r="H613"/>
      <c r="I613"/>
      <c r="J613"/>
      <c r="K613"/>
    </row>
    <row r="614" spans="1:11" ht="14.4" x14ac:dyDescent="0.3">
      <c r="A614"/>
      <c r="B614"/>
      <c r="C614"/>
      <c r="D614"/>
      <c r="E614"/>
      <c r="F614"/>
      <c r="G614"/>
      <c r="H614"/>
      <c r="I614"/>
      <c r="J614"/>
      <c r="K614"/>
    </row>
    <row r="615" spans="1:11" ht="14.4" x14ac:dyDescent="0.3">
      <c r="A615"/>
      <c r="B615"/>
      <c r="C615"/>
      <c r="D615"/>
      <c r="E615"/>
      <c r="F615"/>
      <c r="G615"/>
      <c r="H615"/>
      <c r="I615"/>
      <c r="J615"/>
      <c r="K615"/>
    </row>
    <row r="616" spans="1:11" ht="14.4" x14ac:dyDescent="0.3">
      <c r="A616"/>
      <c r="B616"/>
      <c r="C616"/>
      <c r="D616"/>
      <c r="E616"/>
      <c r="F616"/>
      <c r="G616"/>
      <c r="H616"/>
      <c r="I616"/>
      <c r="J616"/>
      <c r="K616"/>
    </row>
    <row r="617" spans="1:11" ht="14.4" x14ac:dyDescent="0.3">
      <c r="A617"/>
      <c r="B617"/>
      <c r="C617"/>
      <c r="D617"/>
      <c r="E617"/>
      <c r="F617"/>
      <c r="G617"/>
      <c r="H617"/>
      <c r="I617"/>
      <c r="J617"/>
      <c r="K617"/>
    </row>
    <row r="618" spans="1:11" ht="14.4" x14ac:dyDescent="0.3">
      <c r="A618"/>
      <c r="B618"/>
      <c r="C618"/>
      <c r="D618"/>
      <c r="E618"/>
      <c r="F618"/>
      <c r="G618"/>
      <c r="H618"/>
      <c r="I618"/>
      <c r="J618"/>
      <c r="K618"/>
    </row>
    <row r="619" spans="1:11" ht="14.4" x14ac:dyDescent="0.3">
      <c r="A619"/>
      <c r="B619"/>
      <c r="C619"/>
      <c r="D619"/>
      <c r="E619"/>
      <c r="F619"/>
      <c r="G619"/>
      <c r="H619"/>
      <c r="I619"/>
      <c r="J619"/>
      <c r="K619"/>
    </row>
    <row r="620" spans="1:11" ht="14.4" x14ac:dyDescent="0.3">
      <c r="A620"/>
      <c r="B620"/>
      <c r="C620"/>
      <c r="D620"/>
      <c r="E620"/>
      <c r="F620"/>
      <c r="G620"/>
      <c r="H620"/>
      <c r="I620"/>
      <c r="J620"/>
      <c r="K620"/>
    </row>
    <row r="621" spans="1:11" ht="14.4" x14ac:dyDescent="0.3">
      <c r="A621"/>
      <c r="B621"/>
      <c r="C621"/>
      <c r="D621"/>
      <c r="E621"/>
      <c r="F621"/>
      <c r="G621"/>
      <c r="H621"/>
      <c r="I621"/>
      <c r="J621"/>
      <c r="K621"/>
    </row>
    <row r="622" spans="1:11" ht="14.4" x14ac:dyDescent="0.3">
      <c r="A622"/>
      <c r="B622"/>
      <c r="C622"/>
      <c r="D622"/>
      <c r="E622"/>
      <c r="F622"/>
      <c r="G622"/>
      <c r="H622"/>
      <c r="I622"/>
      <c r="J622"/>
      <c r="K622"/>
    </row>
    <row r="623" spans="1:11" ht="14.4" x14ac:dyDescent="0.3">
      <c r="A623"/>
      <c r="B623"/>
      <c r="C623"/>
      <c r="D623"/>
      <c r="E623"/>
      <c r="F623"/>
      <c r="G623"/>
      <c r="H623"/>
      <c r="I623"/>
      <c r="J623"/>
      <c r="K623"/>
    </row>
    <row r="624" spans="1:11" ht="14.4" x14ac:dyDescent="0.3">
      <c r="A624"/>
      <c r="B624"/>
      <c r="C624"/>
      <c r="D624"/>
      <c r="E624"/>
      <c r="F624"/>
      <c r="G624"/>
      <c r="H624"/>
      <c r="I624"/>
      <c r="J624"/>
      <c r="K624"/>
    </row>
    <row r="625" spans="1:11" ht="14.4" x14ac:dyDescent="0.3">
      <c r="A625"/>
      <c r="B625"/>
      <c r="C625"/>
      <c r="D625"/>
      <c r="E625"/>
      <c r="F625"/>
      <c r="G625"/>
      <c r="H625"/>
      <c r="I625"/>
      <c r="J625"/>
      <c r="K625"/>
    </row>
    <row r="626" spans="1:11" ht="14.4" x14ac:dyDescent="0.3">
      <c r="A626"/>
      <c r="B626"/>
      <c r="C626"/>
      <c r="D626"/>
      <c r="E626"/>
      <c r="F626"/>
      <c r="G626"/>
      <c r="H626"/>
      <c r="I626"/>
      <c r="J626"/>
      <c r="K626"/>
    </row>
    <row r="627" spans="1:11" ht="14.4" x14ac:dyDescent="0.3">
      <c r="A627"/>
      <c r="B627"/>
      <c r="C627"/>
      <c r="D627"/>
      <c r="E627"/>
      <c r="F627"/>
      <c r="G627"/>
      <c r="H627"/>
      <c r="I627"/>
      <c r="J627"/>
      <c r="K627"/>
    </row>
    <row r="628" spans="1:11" ht="14.4" x14ac:dyDescent="0.3">
      <c r="A628"/>
      <c r="B628"/>
      <c r="C628"/>
      <c r="D628"/>
      <c r="E628"/>
      <c r="F628"/>
      <c r="G628"/>
      <c r="H628"/>
      <c r="I628"/>
      <c r="J628"/>
      <c r="K628"/>
    </row>
    <row r="629" spans="1:11" ht="14.4" x14ac:dyDescent="0.3">
      <c r="A629"/>
      <c r="B629"/>
      <c r="C629"/>
      <c r="D629"/>
      <c r="E629"/>
      <c r="F629"/>
      <c r="G629"/>
      <c r="H629"/>
      <c r="I629"/>
      <c r="J629"/>
      <c r="K629"/>
    </row>
    <row r="630" spans="1:11" ht="14.4" x14ac:dyDescent="0.3">
      <c r="A630"/>
      <c r="B630"/>
      <c r="C630"/>
      <c r="D630"/>
      <c r="E630"/>
      <c r="F630"/>
      <c r="G630"/>
      <c r="H630"/>
      <c r="I630"/>
      <c r="J630"/>
      <c r="K630"/>
    </row>
    <row r="631" spans="1:11" ht="14.4" x14ac:dyDescent="0.3">
      <c r="A631"/>
      <c r="B631"/>
      <c r="C631"/>
      <c r="D631"/>
      <c r="E631"/>
      <c r="F631"/>
      <c r="G631"/>
      <c r="H631"/>
      <c r="I631"/>
      <c r="J631"/>
      <c r="K631"/>
    </row>
    <row r="632" spans="1:11" ht="14.4" x14ac:dyDescent="0.3">
      <c r="A632"/>
      <c r="B632"/>
      <c r="C632"/>
      <c r="D632"/>
      <c r="E632"/>
      <c r="F632"/>
      <c r="G632"/>
      <c r="H632"/>
      <c r="I632"/>
      <c r="J632"/>
      <c r="K632"/>
    </row>
    <row r="633" spans="1:11" ht="14.4" x14ac:dyDescent="0.3">
      <c r="A633"/>
      <c r="B633"/>
      <c r="C633"/>
      <c r="D633"/>
      <c r="E633"/>
      <c r="F633"/>
      <c r="G633"/>
      <c r="H633"/>
      <c r="I633"/>
      <c r="J633"/>
      <c r="K633"/>
    </row>
    <row r="634" spans="1:11" ht="14.4" x14ac:dyDescent="0.3">
      <c r="A634"/>
      <c r="B634"/>
      <c r="C634"/>
      <c r="D634"/>
      <c r="E634"/>
      <c r="F634"/>
      <c r="G634"/>
      <c r="H634"/>
      <c r="I634"/>
      <c r="J634"/>
      <c r="K634"/>
    </row>
    <row r="635" spans="1:11" ht="14.4" x14ac:dyDescent="0.3">
      <c r="A635"/>
      <c r="B635"/>
      <c r="C635"/>
      <c r="D635"/>
      <c r="E635"/>
      <c r="F635"/>
      <c r="G635"/>
      <c r="H635"/>
      <c r="I635"/>
      <c r="J635"/>
      <c r="K635"/>
    </row>
    <row r="636" spans="1:11" ht="14.4" x14ac:dyDescent="0.3">
      <c r="A636"/>
      <c r="B636"/>
      <c r="C636"/>
      <c r="D636"/>
      <c r="E636"/>
      <c r="F636"/>
      <c r="G636"/>
      <c r="H636"/>
      <c r="I636"/>
      <c r="J636"/>
      <c r="K636"/>
    </row>
    <row r="637" spans="1:11" ht="14.4" x14ac:dyDescent="0.3">
      <c r="A637"/>
      <c r="B637"/>
      <c r="C637"/>
      <c r="D637"/>
      <c r="E637"/>
      <c r="F637"/>
      <c r="G637"/>
      <c r="H637"/>
      <c r="I637"/>
      <c r="J637"/>
      <c r="K637"/>
    </row>
    <row r="638" spans="1:11" ht="14.4" x14ac:dyDescent="0.3">
      <c r="A638"/>
      <c r="B638"/>
      <c r="C638"/>
      <c r="D638"/>
      <c r="E638"/>
      <c r="F638"/>
      <c r="G638"/>
      <c r="H638"/>
      <c r="I638"/>
      <c r="J638"/>
      <c r="K638"/>
    </row>
    <row r="639" spans="1:11" ht="14.4" x14ac:dyDescent="0.3">
      <c r="A639"/>
      <c r="B639"/>
      <c r="C639"/>
      <c r="D639"/>
      <c r="E639"/>
      <c r="F639"/>
      <c r="G639"/>
      <c r="H639"/>
      <c r="I639"/>
      <c r="J639"/>
      <c r="K639"/>
    </row>
    <row r="640" spans="1:11" ht="14.4" x14ac:dyDescent="0.3">
      <c r="A640"/>
      <c r="B640"/>
      <c r="C640"/>
      <c r="D640"/>
      <c r="E640"/>
      <c r="F640"/>
      <c r="G640"/>
      <c r="H640"/>
      <c r="I640"/>
      <c r="J640"/>
      <c r="K640"/>
    </row>
    <row r="641" spans="1:11" ht="14.4" x14ac:dyDescent="0.3">
      <c r="A641"/>
      <c r="B641"/>
      <c r="C641"/>
      <c r="D641"/>
      <c r="E641"/>
      <c r="F641"/>
      <c r="G641"/>
      <c r="H641"/>
      <c r="I641"/>
      <c r="J641"/>
      <c r="K641"/>
    </row>
    <row r="642" spans="1:11" ht="14.4" x14ac:dyDescent="0.3">
      <c r="A642"/>
      <c r="B642"/>
      <c r="C642"/>
      <c r="D642"/>
      <c r="E642"/>
      <c r="F642"/>
      <c r="G642"/>
      <c r="H642"/>
      <c r="I642"/>
      <c r="J642"/>
      <c r="K642"/>
    </row>
    <row r="643" spans="1:11" ht="14.4" x14ac:dyDescent="0.3">
      <c r="A643"/>
      <c r="B643"/>
      <c r="C643"/>
      <c r="D643"/>
      <c r="E643"/>
      <c r="F643"/>
      <c r="G643"/>
      <c r="H643"/>
      <c r="I643"/>
      <c r="J643"/>
      <c r="K643"/>
    </row>
    <row r="644" spans="1:11" ht="14.4" x14ac:dyDescent="0.3">
      <c r="A644"/>
      <c r="B644"/>
      <c r="C644"/>
      <c r="D644"/>
      <c r="E644"/>
      <c r="F644"/>
      <c r="G644"/>
      <c r="H644"/>
      <c r="I644"/>
      <c r="J644"/>
      <c r="K644"/>
    </row>
    <row r="645" spans="1:11" ht="14.4" x14ac:dyDescent="0.3">
      <c r="A645"/>
      <c r="B645"/>
      <c r="C645"/>
      <c r="D645"/>
      <c r="E645"/>
      <c r="F645"/>
      <c r="G645"/>
      <c r="H645"/>
      <c r="I645"/>
      <c r="J645"/>
      <c r="K645"/>
    </row>
    <row r="646" spans="1:11" ht="14.4" x14ac:dyDescent="0.3">
      <c r="A646"/>
      <c r="B646"/>
      <c r="C646"/>
      <c r="D646"/>
      <c r="E646"/>
      <c r="F646"/>
      <c r="G646"/>
      <c r="H646"/>
      <c r="I646"/>
      <c r="J646"/>
      <c r="K646"/>
    </row>
    <row r="647" spans="1:11" ht="14.4" x14ac:dyDescent="0.3">
      <c r="A647"/>
      <c r="B647"/>
      <c r="C647"/>
      <c r="D647"/>
      <c r="E647"/>
      <c r="F647"/>
      <c r="G647"/>
      <c r="H647"/>
      <c r="I647"/>
      <c r="J647"/>
      <c r="K647"/>
    </row>
    <row r="648" spans="1:11" ht="14.4" x14ac:dyDescent="0.3">
      <c r="A648"/>
      <c r="B648"/>
      <c r="C648"/>
      <c r="D648"/>
      <c r="E648"/>
      <c r="F648"/>
      <c r="G648"/>
      <c r="H648"/>
      <c r="I648"/>
      <c r="J648"/>
      <c r="K648"/>
    </row>
    <row r="649" spans="1:11" ht="14.4" x14ac:dyDescent="0.3">
      <c r="A649"/>
      <c r="B649"/>
      <c r="C649"/>
      <c r="D649"/>
      <c r="E649"/>
      <c r="F649"/>
      <c r="G649"/>
      <c r="H649"/>
      <c r="I649"/>
      <c r="J649"/>
      <c r="K649"/>
    </row>
    <row r="650" spans="1:11" ht="14.4" x14ac:dyDescent="0.3">
      <c r="A650"/>
      <c r="B650"/>
      <c r="C650"/>
      <c r="D650"/>
      <c r="E650"/>
      <c r="F650"/>
      <c r="G650"/>
      <c r="H650"/>
      <c r="I650"/>
      <c r="J650"/>
      <c r="K650"/>
    </row>
    <row r="651" spans="1:11" ht="14.4" x14ac:dyDescent="0.3">
      <c r="A651"/>
      <c r="B651"/>
      <c r="C651"/>
      <c r="D651"/>
      <c r="E651"/>
      <c r="F651"/>
      <c r="G651"/>
      <c r="H651"/>
      <c r="I651"/>
      <c r="J651"/>
      <c r="K651"/>
    </row>
    <row r="652" spans="1:11" ht="14.4" x14ac:dyDescent="0.3">
      <c r="A652"/>
      <c r="B652"/>
      <c r="C652"/>
      <c r="D652"/>
      <c r="E652"/>
      <c r="F652"/>
      <c r="G652"/>
      <c r="H652"/>
      <c r="I652"/>
      <c r="J652"/>
      <c r="K652"/>
    </row>
    <row r="653" spans="1:11" ht="14.4" x14ac:dyDescent="0.3">
      <c r="A653"/>
      <c r="B653"/>
      <c r="C653"/>
      <c r="D653"/>
      <c r="E653"/>
      <c r="F653"/>
      <c r="G653"/>
      <c r="H653"/>
      <c r="I653"/>
      <c r="J653"/>
      <c r="K653"/>
    </row>
    <row r="654" spans="1:11" ht="14.4" x14ac:dyDescent="0.3">
      <c r="A654"/>
      <c r="B654"/>
      <c r="C654"/>
      <c r="D654"/>
      <c r="E654"/>
      <c r="F654"/>
      <c r="G654"/>
      <c r="H654"/>
      <c r="I654"/>
      <c r="J654"/>
      <c r="K654"/>
    </row>
    <row r="655" spans="1:11" ht="14.4" x14ac:dyDescent="0.3">
      <c r="A655"/>
      <c r="B655"/>
      <c r="C655"/>
      <c r="D655"/>
      <c r="E655"/>
      <c r="F655"/>
      <c r="G655"/>
      <c r="H655"/>
      <c r="I655"/>
      <c r="J655"/>
      <c r="K655"/>
    </row>
    <row r="656" spans="1:11" ht="14.4" x14ac:dyDescent="0.3">
      <c r="A656"/>
      <c r="B656"/>
      <c r="C656"/>
      <c r="D656"/>
      <c r="E656"/>
      <c r="F656"/>
      <c r="G656"/>
      <c r="H656"/>
      <c r="I656"/>
      <c r="J656"/>
      <c r="K656"/>
    </row>
    <row r="657" spans="1:11" ht="14.4" x14ac:dyDescent="0.3">
      <c r="A657"/>
      <c r="B657"/>
      <c r="C657"/>
      <c r="D657"/>
      <c r="E657"/>
      <c r="F657"/>
      <c r="G657"/>
      <c r="H657"/>
      <c r="I657"/>
      <c r="J657"/>
      <c r="K657"/>
    </row>
    <row r="658" spans="1:11" ht="14.4" x14ac:dyDescent="0.3">
      <c r="A658"/>
      <c r="B658"/>
      <c r="C658"/>
      <c r="D658"/>
      <c r="E658"/>
      <c r="F658"/>
      <c r="G658"/>
      <c r="H658"/>
      <c r="I658"/>
      <c r="J658"/>
      <c r="K658"/>
    </row>
    <row r="659" spans="1:11" ht="14.4" x14ac:dyDescent="0.3">
      <c r="A659"/>
      <c r="B659"/>
      <c r="C659"/>
      <c r="D659"/>
      <c r="E659"/>
      <c r="F659"/>
      <c r="G659"/>
      <c r="H659"/>
      <c r="I659"/>
      <c r="J659"/>
      <c r="K659"/>
    </row>
    <row r="660" spans="1:11" ht="14.4" x14ac:dyDescent="0.3">
      <c r="A660"/>
      <c r="B660"/>
      <c r="C660"/>
      <c r="D660"/>
      <c r="E660"/>
      <c r="F660"/>
      <c r="G660"/>
      <c r="H660"/>
      <c r="I660"/>
      <c r="J660"/>
      <c r="K660"/>
    </row>
    <row r="661" spans="1:11" ht="14.4" x14ac:dyDescent="0.3">
      <c r="A661"/>
      <c r="B661"/>
      <c r="C661"/>
      <c r="D661"/>
      <c r="E661"/>
      <c r="F661"/>
      <c r="G661"/>
      <c r="H661"/>
      <c r="I661"/>
      <c r="J661"/>
      <c r="K661"/>
    </row>
    <row r="662" spans="1:11" ht="14.4" x14ac:dyDescent="0.3">
      <c r="A662"/>
      <c r="B662"/>
      <c r="C662"/>
      <c r="D662"/>
      <c r="E662"/>
      <c r="F662"/>
      <c r="G662"/>
      <c r="H662"/>
      <c r="I662"/>
      <c r="J662"/>
      <c r="K662"/>
    </row>
    <row r="663" spans="1:11" ht="14.4" x14ac:dyDescent="0.3">
      <c r="A663"/>
      <c r="B663"/>
      <c r="C663"/>
      <c r="D663"/>
      <c r="E663"/>
      <c r="F663"/>
      <c r="G663"/>
      <c r="H663"/>
      <c r="I663"/>
      <c r="J663"/>
      <c r="K663"/>
    </row>
    <row r="664" spans="1:11" ht="14.4" x14ac:dyDescent="0.3">
      <c r="A664"/>
      <c r="B664"/>
      <c r="C664"/>
      <c r="D664"/>
      <c r="E664"/>
      <c r="F664"/>
      <c r="G664"/>
      <c r="H664"/>
      <c r="I664"/>
      <c r="J664"/>
      <c r="K664"/>
    </row>
    <row r="665" spans="1:11" ht="14.4" x14ac:dyDescent="0.3">
      <c r="A665"/>
      <c r="B665"/>
      <c r="C665"/>
      <c r="D665"/>
      <c r="E665"/>
      <c r="F665"/>
      <c r="G665"/>
      <c r="H665"/>
      <c r="I665"/>
      <c r="J665"/>
      <c r="K665"/>
    </row>
    <row r="666" spans="1:11" ht="14.4" x14ac:dyDescent="0.3">
      <c r="A666"/>
      <c r="B666"/>
      <c r="C666"/>
      <c r="D666"/>
      <c r="E666"/>
      <c r="F666"/>
      <c r="G666"/>
      <c r="H666"/>
      <c r="I666"/>
      <c r="J666"/>
      <c r="K666"/>
    </row>
    <row r="667" spans="1:11" ht="14.4" x14ac:dyDescent="0.3">
      <c r="A667"/>
      <c r="B667"/>
      <c r="C667"/>
      <c r="D667"/>
      <c r="E667"/>
      <c r="F667"/>
      <c r="G667"/>
      <c r="H667"/>
      <c r="I667"/>
      <c r="J667"/>
      <c r="K667"/>
    </row>
    <row r="668" spans="1:11" ht="14.4" x14ac:dyDescent="0.3">
      <c r="A668"/>
      <c r="B668"/>
      <c r="C668"/>
      <c r="D668"/>
      <c r="E668"/>
      <c r="F668"/>
      <c r="G668"/>
      <c r="H668"/>
      <c r="I668"/>
      <c r="J668"/>
      <c r="K668"/>
    </row>
    <row r="669" spans="1:11" ht="14.4" x14ac:dyDescent="0.3">
      <c r="A669"/>
      <c r="B669"/>
      <c r="C669"/>
      <c r="D669"/>
      <c r="E669"/>
      <c r="F669"/>
      <c r="G669"/>
      <c r="H669"/>
      <c r="I669"/>
      <c r="J669"/>
      <c r="K669"/>
    </row>
    <row r="670" spans="1:11" ht="14.4" x14ac:dyDescent="0.3">
      <c r="A670"/>
      <c r="B670"/>
      <c r="C670"/>
      <c r="D670"/>
      <c r="E670"/>
      <c r="F670"/>
      <c r="G670"/>
      <c r="H670"/>
      <c r="I670"/>
      <c r="J670"/>
      <c r="K670"/>
    </row>
    <row r="671" spans="1:11" ht="14.4" x14ac:dyDescent="0.3">
      <c r="A671"/>
      <c r="B671"/>
      <c r="C671"/>
      <c r="D671"/>
      <c r="E671"/>
      <c r="F671"/>
      <c r="G671"/>
      <c r="H671"/>
      <c r="I671"/>
      <c r="J671"/>
      <c r="K671"/>
    </row>
    <row r="672" spans="1:11" ht="14.4" x14ac:dyDescent="0.3">
      <c r="A672"/>
      <c r="B672"/>
      <c r="C672"/>
      <c r="D672"/>
      <c r="E672"/>
      <c r="F672"/>
      <c r="G672"/>
      <c r="H672"/>
      <c r="I672"/>
      <c r="J672"/>
      <c r="K672"/>
    </row>
    <row r="673" spans="1:11" ht="14.4" x14ac:dyDescent="0.3">
      <c r="A673"/>
      <c r="B673"/>
      <c r="C673"/>
      <c r="D673"/>
      <c r="E673"/>
      <c r="F673"/>
      <c r="G673"/>
      <c r="H673"/>
      <c r="I673"/>
      <c r="J673"/>
      <c r="K673"/>
    </row>
    <row r="674" spans="1:11" ht="14.4" x14ac:dyDescent="0.3">
      <c r="A674"/>
      <c r="B674"/>
      <c r="C674"/>
      <c r="D674"/>
      <c r="E674"/>
      <c r="F674"/>
      <c r="G674"/>
      <c r="H674"/>
      <c r="I674"/>
      <c r="J674"/>
      <c r="K674"/>
    </row>
    <row r="675" spans="1:11" ht="14.4" x14ac:dyDescent="0.3">
      <c r="A675"/>
      <c r="B675"/>
      <c r="C675"/>
      <c r="D675"/>
      <c r="E675"/>
      <c r="F675"/>
      <c r="G675"/>
      <c r="H675"/>
      <c r="I675"/>
      <c r="J675"/>
      <c r="K675"/>
    </row>
    <row r="676" spans="1:11" ht="14.4" x14ac:dyDescent="0.3">
      <c r="A676"/>
      <c r="B676"/>
      <c r="C676"/>
      <c r="D676"/>
      <c r="E676"/>
      <c r="F676"/>
      <c r="G676"/>
      <c r="H676"/>
      <c r="I676"/>
      <c r="J676"/>
      <c r="K676"/>
    </row>
    <row r="677" spans="1:11" ht="14.4" x14ac:dyDescent="0.3">
      <c r="A677"/>
      <c r="B677"/>
      <c r="C677"/>
      <c r="D677"/>
      <c r="E677"/>
      <c r="F677"/>
      <c r="G677"/>
      <c r="H677"/>
      <c r="I677"/>
      <c r="J677"/>
      <c r="K677"/>
    </row>
    <row r="678" spans="1:11" ht="14.4" x14ac:dyDescent="0.3">
      <c r="A678"/>
      <c r="B678"/>
      <c r="C678"/>
      <c r="D678"/>
      <c r="E678"/>
      <c r="F678"/>
      <c r="G678"/>
      <c r="H678"/>
      <c r="I678"/>
      <c r="J678"/>
      <c r="K678"/>
    </row>
    <row r="679" spans="1:11" ht="14.4" x14ac:dyDescent="0.3">
      <c r="A679"/>
      <c r="B679"/>
      <c r="C679"/>
      <c r="D679"/>
      <c r="E679"/>
      <c r="F679"/>
      <c r="G679"/>
      <c r="H679"/>
      <c r="I679"/>
      <c r="J679"/>
      <c r="K679"/>
    </row>
    <row r="680" spans="1:11" ht="14.4" x14ac:dyDescent="0.3">
      <c r="A680"/>
      <c r="B680"/>
      <c r="C680"/>
      <c r="D680"/>
      <c r="E680"/>
      <c r="F680"/>
      <c r="G680"/>
      <c r="H680"/>
      <c r="I680"/>
      <c r="J680"/>
      <c r="K680"/>
    </row>
    <row r="681" spans="1:11" ht="14.4" x14ac:dyDescent="0.3">
      <c r="A681"/>
      <c r="B681"/>
      <c r="C681"/>
      <c r="D681"/>
      <c r="E681"/>
      <c r="F681"/>
      <c r="G681"/>
      <c r="H681"/>
      <c r="I681"/>
      <c r="J681"/>
      <c r="K681"/>
    </row>
    <row r="682" spans="1:11" ht="14.4" x14ac:dyDescent="0.3">
      <c r="A682"/>
      <c r="B682"/>
      <c r="C682"/>
      <c r="D682"/>
      <c r="E682"/>
      <c r="F682"/>
      <c r="G682"/>
      <c r="H682"/>
      <c r="I682"/>
      <c r="J682"/>
      <c r="K682"/>
    </row>
    <row r="683" spans="1:11" ht="14.4" x14ac:dyDescent="0.3">
      <c r="A683"/>
      <c r="B683"/>
      <c r="C683"/>
      <c r="D683"/>
      <c r="E683"/>
      <c r="F683"/>
      <c r="G683"/>
      <c r="H683"/>
      <c r="I683"/>
      <c r="J683"/>
      <c r="K683"/>
    </row>
    <row r="684" spans="1:11" ht="14.4" x14ac:dyDescent="0.3">
      <c r="A684"/>
      <c r="B684"/>
      <c r="C684"/>
      <c r="D684"/>
      <c r="E684"/>
      <c r="F684"/>
      <c r="G684"/>
      <c r="H684"/>
      <c r="I684"/>
      <c r="J684"/>
      <c r="K684"/>
    </row>
    <row r="685" spans="1:11" ht="14.4" x14ac:dyDescent="0.3">
      <c r="A685"/>
      <c r="B685"/>
      <c r="C685"/>
      <c r="D685"/>
      <c r="E685"/>
      <c r="F685"/>
      <c r="G685"/>
      <c r="H685"/>
      <c r="I685"/>
      <c r="J685"/>
      <c r="K685"/>
    </row>
    <row r="686" spans="1:11" ht="14.4" x14ac:dyDescent="0.3">
      <c r="A686"/>
      <c r="B686"/>
      <c r="C686"/>
      <c r="D686"/>
      <c r="E686"/>
      <c r="F686"/>
      <c r="G686"/>
      <c r="H686"/>
      <c r="I686"/>
      <c r="J686"/>
      <c r="K686"/>
    </row>
    <row r="687" spans="1:11" ht="14.4" x14ac:dyDescent="0.3">
      <c r="A687"/>
      <c r="B687"/>
      <c r="C687"/>
      <c r="D687"/>
      <c r="E687"/>
      <c r="F687"/>
      <c r="G687"/>
      <c r="H687"/>
      <c r="I687"/>
      <c r="J687"/>
      <c r="K687"/>
    </row>
    <row r="688" spans="1:11" ht="14.4" x14ac:dyDescent="0.3">
      <c r="A688"/>
      <c r="B688"/>
      <c r="C688"/>
      <c r="D688"/>
      <c r="E688"/>
      <c r="F688"/>
      <c r="G688"/>
      <c r="H688"/>
      <c r="I688"/>
      <c r="J688"/>
      <c r="K688"/>
    </row>
    <row r="689" spans="1:11" ht="14.4" x14ac:dyDescent="0.3">
      <c r="A689"/>
      <c r="B689"/>
      <c r="C689"/>
      <c r="D689"/>
      <c r="E689"/>
      <c r="F689"/>
      <c r="G689"/>
      <c r="H689"/>
      <c r="I689"/>
      <c r="J689"/>
      <c r="K689"/>
    </row>
    <row r="690" spans="1:11" ht="14.4" x14ac:dyDescent="0.3">
      <c r="A690"/>
      <c r="B690"/>
      <c r="C690"/>
      <c r="D690"/>
      <c r="E690"/>
      <c r="F690"/>
      <c r="G690"/>
      <c r="H690"/>
      <c r="I690"/>
      <c r="J690"/>
      <c r="K690"/>
    </row>
    <row r="691" spans="1:11" ht="14.4" x14ac:dyDescent="0.3">
      <c r="A691"/>
      <c r="B691"/>
      <c r="C691"/>
      <c r="D691"/>
      <c r="E691"/>
      <c r="F691"/>
      <c r="G691"/>
      <c r="H691"/>
      <c r="I691"/>
      <c r="J691"/>
      <c r="K691"/>
    </row>
    <row r="692" spans="1:11" ht="14.4" x14ac:dyDescent="0.3">
      <c r="A692"/>
      <c r="B692"/>
      <c r="C692"/>
      <c r="D692"/>
      <c r="E692"/>
      <c r="F692"/>
      <c r="G692"/>
      <c r="H692"/>
      <c r="I692"/>
      <c r="J692"/>
      <c r="K692"/>
    </row>
    <row r="693" spans="1:11" ht="14.4" x14ac:dyDescent="0.3">
      <c r="A693"/>
      <c r="B693"/>
      <c r="C693"/>
      <c r="D693"/>
      <c r="E693"/>
      <c r="F693"/>
      <c r="G693"/>
      <c r="H693"/>
      <c r="I693"/>
      <c r="J693"/>
      <c r="K693"/>
    </row>
    <row r="694" spans="1:11" ht="14.4" x14ac:dyDescent="0.3">
      <c r="A694"/>
      <c r="B694"/>
      <c r="C694"/>
      <c r="D694"/>
      <c r="E694"/>
      <c r="F694"/>
      <c r="G694"/>
      <c r="H694"/>
      <c r="I694"/>
      <c r="J694"/>
      <c r="K694"/>
    </row>
    <row r="695" spans="1:11" ht="14.4" x14ac:dyDescent="0.3">
      <c r="A695"/>
      <c r="B695"/>
      <c r="C695"/>
      <c r="D695"/>
      <c r="E695"/>
      <c r="F695"/>
      <c r="G695"/>
      <c r="H695"/>
      <c r="I695"/>
      <c r="J695"/>
      <c r="K695"/>
    </row>
    <row r="696" spans="1:11" ht="14.4" x14ac:dyDescent="0.3">
      <c r="A696"/>
      <c r="B696"/>
      <c r="C696"/>
      <c r="D696"/>
      <c r="E696"/>
      <c r="F696"/>
      <c r="G696"/>
      <c r="H696"/>
      <c r="I696"/>
      <c r="J696"/>
      <c r="K696"/>
    </row>
    <row r="697" spans="1:11" ht="14.4" x14ac:dyDescent="0.3">
      <c r="A697"/>
      <c r="B697"/>
      <c r="C697"/>
      <c r="D697"/>
      <c r="E697"/>
      <c r="F697"/>
      <c r="G697"/>
      <c r="H697"/>
      <c r="I697"/>
      <c r="J697"/>
      <c r="K697"/>
    </row>
    <row r="698" spans="1:11" ht="14.4" x14ac:dyDescent="0.3">
      <c r="A698"/>
      <c r="B698"/>
      <c r="C698"/>
      <c r="D698"/>
      <c r="E698"/>
      <c r="F698"/>
      <c r="G698"/>
      <c r="H698"/>
      <c r="I698"/>
      <c r="J698"/>
      <c r="K698"/>
    </row>
    <row r="699" spans="1:11" ht="14.4" x14ac:dyDescent="0.3">
      <c r="A699"/>
      <c r="B699"/>
      <c r="C699"/>
      <c r="D699"/>
      <c r="E699"/>
      <c r="F699"/>
      <c r="G699"/>
      <c r="H699"/>
      <c r="I699"/>
      <c r="J699"/>
      <c r="K699"/>
    </row>
    <row r="700" spans="1:11" ht="14.4" x14ac:dyDescent="0.3">
      <c r="A700"/>
      <c r="B700"/>
      <c r="C700"/>
      <c r="D700"/>
      <c r="E700"/>
      <c r="F700"/>
      <c r="G700"/>
      <c r="H700"/>
      <c r="I700"/>
      <c r="J700"/>
      <c r="K700"/>
    </row>
    <row r="701" spans="1:11" ht="14.4" x14ac:dyDescent="0.3">
      <c r="A701"/>
      <c r="B701"/>
      <c r="C701"/>
      <c r="D701"/>
      <c r="E701"/>
      <c r="F701"/>
      <c r="G701"/>
      <c r="H701"/>
      <c r="I701"/>
      <c r="J701"/>
      <c r="K701"/>
    </row>
    <row r="702" spans="1:11" ht="14.4" x14ac:dyDescent="0.3">
      <c r="A702"/>
      <c r="B702"/>
      <c r="C702"/>
      <c r="D702"/>
      <c r="E702"/>
      <c r="F702"/>
      <c r="G702"/>
      <c r="H702"/>
      <c r="I702"/>
      <c r="J702"/>
      <c r="K702"/>
    </row>
    <row r="703" spans="1:11" ht="14.4" x14ac:dyDescent="0.3">
      <c r="A703"/>
      <c r="B703"/>
      <c r="C703"/>
      <c r="D703"/>
      <c r="E703"/>
      <c r="F703"/>
      <c r="G703"/>
      <c r="H703"/>
      <c r="I703"/>
      <c r="J703"/>
      <c r="K703"/>
    </row>
    <row r="704" spans="1:11" ht="14.4" x14ac:dyDescent="0.3">
      <c r="A704"/>
      <c r="B704"/>
      <c r="C704"/>
      <c r="D704"/>
      <c r="E704"/>
      <c r="F704"/>
      <c r="G704"/>
      <c r="H704"/>
      <c r="I704"/>
      <c r="J704"/>
      <c r="K704"/>
    </row>
    <row r="705" spans="1:11" ht="14.4" x14ac:dyDescent="0.3">
      <c r="A705"/>
      <c r="B705"/>
      <c r="C705"/>
      <c r="D705"/>
      <c r="E705"/>
      <c r="F705"/>
      <c r="G705"/>
      <c r="H705"/>
      <c r="I705"/>
      <c r="J705"/>
      <c r="K705"/>
    </row>
    <row r="706" spans="1:11" ht="14.4" x14ac:dyDescent="0.3">
      <c r="A706"/>
      <c r="B706"/>
      <c r="C706"/>
      <c r="D706"/>
      <c r="E706"/>
      <c r="F706"/>
      <c r="G706"/>
      <c r="H706"/>
      <c r="I706"/>
      <c r="J706"/>
      <c r="K706"/>
    </row>
    <row r="707" spans="1:11" ht="14.4" x14ac:dyDescent="0.3">
      <c r="A707"/>
      <c r="B707"/>
      <c r="C707"/>
      <c r="D707"/>
      <c r="E707"/>
      <c r="F707"/>
      <c r="G707"/>
      <c r="H707"/>
      <c r="I707"/>
      <c r="J707"/>
      <c r="K707"/>
    </row>
    <row r="708" spans="1:11" ht="14.4" x14ac:dyDescent="0.3">
      <c r="A708"/>
      <c r="B708"/>
      <c r="C708"/>
      <c r="D708"/>
      <c r="E708"/>
      <c r="F708"/>
      <c r="G708"/>
      <c r="H708"/>
      <c r="I708"/>
      <c r="J708"/>
      <c r="K708"/>
    </row>
    <row r="709" spans="1:11" ht="14.4" x14ac:dyDescent="0.3">
      <c r="A709"/>
      <c r="B709"/>
      <c r="C709"/>
      <c r="D709"/>
      <c r="E709"/>
      <c r="F709"/>
      <c r="G709"/>
      <c r="H709"/>
      <c r="I709"/>
      <c r="J709"/>
      <c r="K709"/>
    </row>
    <row r="710" spans="1:11" ht="14.4" x14ac:dyDescent="0.3">
      <c r="A710"/>
      <c r="B710"/>
      <c r="C710"/>
      <c r="D710"/>
      <c r="E710"/>
      <c r="F710"/>
      <c r="G710"/>
      <c r="H710"/>
      <c r="I710"/>
      <c r="J710"/>
      <c r="K710"/>
    </row>
    <row r="711" spans="1:11" ht="14.4" x14ac:dyDescent="0.3">
      <c r="A711"/>
      <c r="B711"/>
      <c r="C711"/>
      <c r="D711"/>
      <c r="E711"/>
      <c r="F711"/>
      <c r="G711"/>
      <c r="H711"/>
      <c r="I711"/>
      <c r="J711"/>
      <c r="K711"/>
    </row>
    <row r="712" spans="1:11" ht="14.4" x14ac:dyDescent="0.3">
      <c r="A712"/>
      <c r="B712"/>
      <c r="C712"/>
      <c r="D712"/>
      <c r="E712"/>
      <c r="F712"/>
      <c r="G712"/>
      <c r="H712"/>
      <c r="I712"/>
      <c r="J712"/>
      <c r="K712"/>
    </row>
    <row r="713" spans="1:11" ht="14.4" x14ac:dyDescent="0.3">
      <c r="A713"/>
      <c r="B713"/>
      <c r="C713"/>
      <c r="D713"/>
      <c r="E713"/>
      <c r="F713"/>
      <c r="G713"/>
      <c r="H713"/>
      <c r="I713"/>
      <c r="J713"/>
      <c r="K713"/>
    </row>
  </sheetData>
  <autoFilter ref="A10:J444" xr:uid="{00000000-0009-0000-0000-000007000000}"/>
  <dataConsolidate/>
  <mergeCells count="4">
    <mergeCell ref="A444:F444"/>
    <mergeCell ref="A452:C452"/>
    <mergeCell ref="E452:F452"/>
    <mergeCell ref="E454:F454"/>
  </mergeCells>
  <dataValidations count="3">
    <dataValidation type="list" allowBlank="1" showInputMessage="1" showErrorMessage="1" sqref="F11:F443" xr:uid="{00000000-0002-0000-0700-000000000000}">
      <formula1>трати</formula1>
    </dataValidation>
    <dataValidation type="list" allowBlank="1" showInputMessage="1" showErrorMessage="1" sqref="H11:H443" xr:uid="{00000000-0002-0000-0700-000001000000}">
      <formula1>рп</formula1>
    </dataValidation>
    <dataValidation type="list" allowBlank="1" showInputMessage="1" showErrorMessage="1" sqref="E11:E443" xr:uid="{00000000-0002-0000-0700-000002000000}">
      <formula1>д</formula1>
    </dataValidation>
  </dataValidations>
  <printOptions horizontalCentered="1"/>
  <pageMargins left="0.51181102362204722" right="0.43307086614173229" top="0.82677165354330717" bottom="0.6692913385826772" header="0.43307086614173229" footer="0.27559055118110237"/>
  <pageSetup paperSize="9" scale="50" fitToHeight="0" orientation="portrait" r:id="rId2"/>
  <headerFooter alignWithMargins="0">
    <oddHeader xml:space="preserve">&amp;C&amp;"Arial,полужирный"&amp;12СПИСОК ОПЕРАЦІЙ ЗА ЗВІТНИЙ ПЕРІОД
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21">
    <tabColor theme="8" tint="0.59999389629810485"/>
    <pageSetUpPr fitToPage="1"/>
  </sheetPr>
  <dimension ref="A1:L713"/>
  <sheetViews>
    <sheetView topLeftCell="C1" zoomScale="83" zoomScaleNormal="100" zoomScaleSheetLayoutView="84" workbookViewId="0">
      <selection activeCell="H11" sqref="H11:H443"/>
    </sheetView>
  </sheetViews>
  <sheetFormatPr defaultColWidth="9.109375" defaultRowHeight="13.2" x14ac:dyDescent="0.25"/>
  <cols>
    <col min="1" max="1" width="13.33203125" style="10" customWidth="1"/>
    <col min="2" max="2" width="18.6640625" style="10" customWidth="1"/>
    <col min="3" max="3" width="27.88671875" style="10" customWidth="1"/>
    <col min="4" max="4" width="5.33203125" style="10" customWidth="1"/>
    <col min="5" max="5" width="23.6640625" style="92" customWidth="1"/>
    <col min="6" max="6" width="21" style="10" customWidth="1"/>
    <col min="7" max="7" width="14.88671875" style="10" customWidth="1"/>
    <col min="8" max="8" width="13" style="10" customWidth="1"/>
    <col min="9" max="9" width="12.88671875" style="93" customWidth="1"/>
    <col min="10" max="10" width="10" style="10" bestFit="1" customWidth="1"/>
    <col min="11" max="16384" width="9.109375" style="10"/>
  </cols>
  <sheetData>
    <row r="1" spans="1:9" x14ac:dyDescent="0.25">
      <c r="A1" s="12"/>
      <c r="B1" s="12"/>
      <c r="C1" s="12"/>
      <c r="D1" s="12"/>
      <c r="E1" s="66"/>
      <c r="F1" s="12"/>
      <c r="G1" s="12"/>
      <c r="H1" s="12"/>
      <c r="I1" s="67"/>
    </row>
    <row r="2" spans="1:9" x14ac:dyDescent="0.25">
      <c r="A2" s="12" t="s">
        <v>169</v>
      </c>
      <c r="B2" s="12"/>
      <c r="C2" s="12"/>
      <c r="D2" s="12"/>
      <c r="E2" s="66"/>
      <c r="F2" s="12"/>
      <c r="G2" s="12"/>
      <c r="H2" s="12"/>
      <c r="I2" s="68">
        <v>0</v>
      </c>
    </row>
    <row r="3" spans="1:9" x14ac:dyDescent="0.25">
      <c r="A3" s="12" t="s">
        <v>19</v>
      </c>
      <c r="B3" s="12"/>
      <c r="C3" s="12"/>
      <c r="D3" s="12"/>
      <c r="E3" s="66"/>
      <c r="F3" s="12"/>
      <c r="G3" s="12"/>
      <c r="H3" s="12"/>
      <c r="I3" s="68">
        <v>0</v>
      </c>
    </row>
    <row r="4" spans="1:9" x14ac:dyDescent="0.25">
      <c r="A4" s="12" t="s">
        <v>20</v>
      </c>
      <c r="B4" s="12"/>
      <c r="C4" s="12"/>
      <c r="D4" s="12"/>
      <c r="E4" s="66"/>
      <c r="F4" s="12"/>
      <c r="G4" s="12"/>
      <c r="H4" s="12"/>
      <c r="I4" s="68">
        <v>0</v>
      </c>
    </row>
    <row r="5" spans="1:9" x14ac:dyDescent="0.25">
      <c r="A5" s="12" t="s">
        <v>21</v>
      </c>
      <c r="B5" s="12"/>
      <c r="C5" s="12"/>
      <c r="D5" s="12"/>
      <c r="E5" s="66"/>
      <c r="F5" s="12"/>
      <c r="G5" s="12"/>
      <c r="H5" s="12"/>
      <c r="I5" s="68">
        <v>0</v>
      </c>
    </row>
    <row r="6" spans="1:9" x14ac:dyDescent="0.25">
      <c r="A6" s="12" t="s">
        <v>22</v>
      </c>
      <c r="B6" s="12"/>
      <c r="C6" s="12"/>
      <c r="D6" s="12"/>
      <c r="E6" s="66"/>
      <c r="F6" s="12"/>
      <c r="G6" s="12"/>
      <c r="H6" s="12"/>
      <c r="I6" s="68">
        <v>0</v>
      </c>
    </row>
    <row r="7" spans="1:9" x14ac:dyDescent="0.25">
      <c r="A7" s="12"/>
      <c r="B7" s="12"/>
      <c r="C7" s="12"/>
      <c r="D7" s="12"/>
      <c r="E7" s="66"/>
      <c r="F7" s="12"/>
      <c r="G7" s="12"/>
      <c r="H7" s="12"/>
      <c r="I7" s="68"/>
    </row>
    <row r="8" spans="1:9" x14ac:dyDescent="0.25">
      <c r="A8" s="28" t="s">
        <v>23</v>
      </c>
      <c r="B8" s="12"/>
      <c r="C8" s="12"/>
      <c r="D8" s="12"/>
      <c r="E8" s="12"/>
      <c r="F8" s="12"/>
      <c r="G8" s="12"/>
      <c r="H8" s="12"/>
      <c r="I8" s="69">
        <f>I444</f>
        <v>0</v>
      </c>
    </row>
    <row r="9" spans="1:9" x14ac:dyDescent="0.25">
      <c r="A9" s="28"/>
      <c r="B9" s="12"/>
      <c r="C9" s="12"/>
      <c r="D9" s="12"/>
      <c r="E9" s="66"/>
      <c r="F9" s="12"/>
      <c r="G9" s="12"/>
      <c r="H9" s="12"/>
      <c r="I9" s="67"/>
    </row>
    <row r="10" spans="1:9" ht="66" x14ac:dyDescent="0.25">
      <c r="A10" s="70" t="s">
        <v>24</v>
      </c>
      <c r="B10" s="70" t="s">
        <v>25</v>
      </c>
      <c r="C10" s="71" t="s">
        <v>26</v>
      </c>
      <c r="D10" s="70" t="s">
        <v>27</v>
      </c>
      <c r="E10" s="70" t="s">
        <v>66</v>
      </c>
      <c r="F10" s="70" t="s">
        <v>88</v>
      </c>
      <c r="G10" s="70" t="s">
        <v>136</v>
      </c>
      <c r="H10" s="70" t="s">
        <v>89</v>
      </c>
      <c r="I10" s="72" t="s">
        <v>28</v>
      </c>
    </row>
    <row r="11" spans="1:9" s="77" customFormat="1" x14ac:dyDescent="0.25">
      <c r="A11" s="82"/>
      <c r="B11" s="75"/>
      <c r="C11" s="75"/>
      <c r="D11" s="73"/>
      <c r="E11" s="74"/>
      <c r="F11" s="75"/>
      <c r="G11" s="75"/>
      <c r="H11" s="75"/>
      <c r="I11" s="76"/>
    </row>
    <row r="12" spans="1:9" s="77" customFormat="1" x14ac:dyDescent="0.25">
      <c r="A12" s="82"/>
      <c r="B12" s="75"/>
      <c r="C12" s="75"/>
      <c r="D12" s="73"/>
      <c r="E12" s="74"/>
      <c r="F12" s="75"/>
      <c r="G12" s="75"/>
      <c r="H12" s="75"/>
      <c r="I12" s="76"/>
    </row>
    <row r="13" spans="1:9" s="79" customFormat="1" x14ac:dyDescent="0.3">
      <c r="A13" s="82"/>
      <c r="B13" s="75"/>
      <c r="C13" s="75"/>
      <c r="D13" s="73"/>
      <c r="E13" s="74"/>
      <c r="F13" s="75"/>
      <c r="G13" s="75"/>
      <c r="H13" s="75"/>
      <c r="I13" s="78"/>
    </row>
    <row r="14" spans="1:9" s="81" customFormat="1" x14ac:dyDescent="0.3">
      <c r="A14" s="82"/>
      <c r="B14" s="75"/>
      <c r="C14" s="75"/>
      <c r="D14" s="73"/>
      <c r="E14" s="74"/>
      <c r="F14" s="75"/>
      <c r="G14" s="75"/>
      <c r="H14" s="75"/>
      <c r="I14" s="80"/>
    </row>
    <row r="15" spans="1:9" s="81" customFormat="1" x14ac:dyDescent="0.3">
      <c r="A15" s="82"/>
      <c r="B15" s="75"/>
      <c r="C15" s="73"/>
      <c r="D15" s="73"/>
      <c r="E15" s="74"/>
      <c r="F15" s="75"/>
      <c r="G15" s="75"/>
      <c r="H15" s="75"/>
      <c r="I15" s="80"/>
    </row>
    <row r="16" spans="1:9" s="81" customFormat="1" x14ac:dyDescent="0.3">
      <c r="A16" s="82"/>
      <c r="B16" s="75"/>
      <c r="C16" s="73"/>
      <c r="D16" s="73"/>
      <c r="E16" s="74"/>
      <c r="F16" s="75"/>
      <c r="G16" s="75"/>
      <c r="H16" s="75"/>
      <c r="I16" s="80"/>
    </row>
    <row r="17" spans="1:9" s="81" customFormat="1" x14ac:dyDescent="0.3">
      <c r="A17" s="82"/>
      <c r="B17" s="75"/>
      <c r="C17" s="73"/>
      <c r="D17" s="73"/>
      <c r="E17" s="74"/>
      <c r="F17" s="75"/>
      <c r="G17" s="75"/>
      <c r="H17" s="75"/>
      <c r="I17" s="80"/>
    </row>
    <row r="18" spans="1:9" s="81" customFormat="1" x14ac:dyDescent="0.3">
      <c r="A18" s="82"/>
      <c r="B18" s="75"/>
      <c r="C18" s="73"/>
      <c r="D18" s="73"/>
      <c r="E18" s="74"/>
      <c r="F18" s="75"/>
      <c r="G18" s="75"/>
      <c r="H18" s="75"/>
      <c r="I18" s="80"/>
    </row>
    <row r="19" spans="1:9" s="81" customFormat="1" x14ac:dyDescent="0.3">
      <c r="A19" s="82"/>
      <c r="B19" s="75"/>
      <c r="C19" s="73"/>
      <c r="D19" s="73"/>
      <c r="E19" s="74"/>
      <c r="F19" s="75"/>
      <c r="G19" s="75"/>
      <c r="H19" s="75"/>
      <c r="I19" s="80"/>
    </row>
    <row r="20" spans="1:9" s="81" customFormat="1" x14ac:dyDescent="0.3">
      <c r="A20" s="82"/>
      <c r="B20" s="75"/>
      <c r="C20" s="73"/>
      <c r="D20" s="73"/>
      <c r="E20" s="74"/>
      <c r="F20" s="75"/>
      <c r="G20" s="75"/>
      <c r="H20" s="75"/>
      <c r="I20" s="80"/>
    </row>
    <row r="21" spans="1:9" s="81" customFormat="1" x14ac:dyDescent="0.3">
      <c r="A21" s="82"/>
      <c r="B21" s="75"/>
      <c r="C21" s="73"/>
      <c r="D21" s="73"/>
      <c r="E21" s="74"/>
      <c r="F21" s="75"/>
      <c r="G21" s="75"/>
      <c r="H21" s="75"/>
      <c r="I21" s="80"/>
    </row>
    <row r="22" spans="1:9" s="81" customFormat="1" x14ac:dyDescent="0.3">
      <c r="A22" s="82"/>
      <c r="B22" s="75"/>
      <c r="C22" s="73"/>
      <c r="D22" s="73"/>
      <c r="E22" s="74"/>
      <c r="F22" s="75"/>
      <c r="G22" s="75"/>
      <c r="H22" s="75"/>
      <c r="I22" s="80"/>
    </row>
    <row r="23" spans="1:9" s="81" customFormat="1" x14ac:dyDescent="0.3">
      <c r="A23" s="82"/>
      <c r="B23" s="75"/>
      <c r="C23" s="73"/>
      <c r="D23" s="73"/>
      <c r="E23" s="74"/>
      <c r="F23" s="75"/>
      <c r="G23" s="75"/>
      <c r="H23" s="75"/>
      <c r="I23" s="80"/>
    </row>
    <row r="24" spans="1:9" s="81" customFormat="1" x14ac:dyDescent="0.3">
      <c r="A24" s="82"/>
      <c r="B24" s="75"/>
      <c r="C24" s="73"/>
      <c r="D24" s="73"/>
      <c r="E24" s="74"/>
      <c r="F24" s="75"/>
      <c r="G24" s="75"/>
      <c r="H24" s="75"/>
      <c r="I24" s="80"/>
    </row>
    <row r="25" spans="1:9" s="81" customFormat="1" x14ac:dyDescent="0.3">
      <c r="A25" s="82"/>
      <c r="B25" s="75"/>
      <c r="C25" s="73"/>
      <c r="D25" s="73"/>
      <c r="E25" s="74"/>
      <c r="F25" s="75"/>
      <c r="G25" s="75"/>
      <c r="H25" s="75"/>
      <c r="I25" s="80"/>
    </row>
    <row r="26" spans="1:9" s="81" customFormat="1" x14ac:dyDescent="0.3">
      <c r="A26" s="82"/>
      <c r="B26" s="75"/>
      <c r="C26" s="73"/>
      <c r="D26" s="73"/>
      <c r="E26" s="74"/>
      <c r="F26" s="75"/>
      <c r="G26" s="75"/>
      <c r="H26" s="75"/>
      <c r="I26" s="80"/>
    </row>
    <row r="27" spans="1:9" s="81" customFormat="1" x14ac:dyDescent="0.3">
      <c r="A27" s="82"/>
      <c r="B27" s="75"/>
      <c r="C27" s="73"/>
      <c r="D27" s="73"/>
      <c r="E27" s="74"/>
      <c r="F27" s="75"/>
      <c r="G27" s="75"/>
      <c r="H27" s="75"/>
      <c r="I27" s="80"/>
    </row>
    <row r="28" spans="1:9" s="81" customFormat="1" x14ac:dyDescent="0.3">
      <c r="A28" s="82"/>
      <c r="B28" s="75"/>
      <c r="C28" s="73"/>
      <c r="D28" s="73"/>
      <c r="E28" s="74"/>
      <c r="F28" s="75"/>
      <c r="G28" s="75"/>
      <c r="H28" s="75"/>
      <c r="I28" s="80"/>
    </row>
    <row r="29" spans="1:9" s="81" customFormat="1" x14ac:dyDescent="0.3">
      <c r="A29" s="82"/>
      <c r="B29" s="75"/>
      <c r="C29" s="73"/>
      <c r="D29" s="73"/>
      <c r="E29" s="74"/>
      <c r="F29" s="75"/>
      <c r="G29" s="75"/>
      <c r="H29" s="75"/>
      <c r="I29" s="80"/>
    </row>
    <row r="30" spans="1:9" s="81" customFormat="1" x14ac:dyDescent="0.3">
      <c r="A30" s="82"/>
      <c r="B30" s="75"/>
      <c r="C30" s="73"/>
      <c r="D30" s="73"/>
      <c r="E30" s="74"/>
      <c r="F30" s="75"/>
      <c r="G30" s="75"/>
      <c r="H30" s="75"/>
      <c r="I30" s="80"/>
    </row>
    <row r="31" spans="1:9" s="81" customFormat="1" x14ac:dyDescent="0.3">
      <c r="A31" s="82"/>
      <c r="B31" s="75"/>
      <c r="C31" s="73"/>
      <c r="D31" s="73"/>
      <c r="E31" s="74"/>
      <c r="F31" s="75"/>
      <c r="G31" s="75"/>
      <c r="H31" s="75"/>
      <c r="I31" s="80"/>
    </row>
    <row r="32" spans="1:9" s="81" customFormat="1" x14ac:dyDescent="0.3">
      <c r="A32" s="82"/>
      <c r="B32" s="75"/>
      <c r="C32" s="73"/>
      <c r="D32" s="73"/>
      <c r="E32" s="74"/>
      <c r="F32" s="75"/>
      <c r="G32" s="75"/>
      <c r="H32" s="75"/>
      <c r="I32" s="80"/>
    </row>
    <row r="33" spans="1:9" s="81" customFormat="1" x14ac:dyDescent="0.3">
      <c r="A33" s="82"/>
      <c r="B33" s="75"/>
      <c r="C33" s="73"/>
      <c r="D33" s="73"/>
      <c r="E33" s="74"/>
      <c r="F33" s="75"/>
      <c r="G33" s="75"/>
      <c r="H33" s="75"/>
      <c r="I33" s="80"/>
    </row>
    <row r="34" spans="1:9" s="81" customFormat="1" x14ac:dyDescent="0.3">
      <c r="A34" s="82"/>
      <c r="B34" s="75"/>
      <c r="C34" s="73"/>
      <c r="D34" s="73"/>
      <c r="E34" s="74"/>
      <c r="F34" s="75"/>
      <c r="G34" s="75"/>
      <c r="H34" s="75"/>
      <c r="I34" s="80"/>
    </row>
    <row r="35" spans="1:9" s="81" customFormat="1" x14ac:dyDescent="0.3">
      <c r="A35" s="82"/>
      <c r="B35" s="75"/>
      <c r="C35" s="73"/>
      <c r="D35" s="73"/>
      <c r="E35" s="74"/>
      <c r="F35" s="75"/>
      <c r="G35" s="75"/>
      <c r="H35" s="75"/>
      <c r="I35" s="80"/>
    </row>
    <row r="36" spans="1:9" s="81" customFormat="1" x14ac:dyDescent="0.3">
      <c r="A36" s="82"/>
      <c r="B36" s="75"/>
      <c r="C36" s="73"/>
      <c r="D36" s="73"/>
      <c r="E36" s="74"/>
      <c r="F36" s="75"/>
      <c r="G36" s="75"/>
      <c r="H36" s="75"/>
      <c r="I36" s="80"/>
    </row>
    <row r="37" spans="1:9" s="81" customFormat="1" x14ac:dyDescent="0.3">
      <c r="A37" s="82"/>
      <c r="B37" s="75"/>
      <c r="C37" s="73"/>
      <c r="D37" s="73"/>
      <c r="E37" s="74"/>
      <c r="F37" s="75"/>
      <c r="G37" s="75"/>
      <c r="H37" s="75"/>
      <c r="I37" s="80"/>
    </row>
    <row r="38" spans="1:9" s="81" customFormat="1" x14ac:dyDescent="0.3">
      <c r="A38" s="82"/>
      <c r="B38" s="75"/>
      <c r="C38" s="73"/>
      <c r="D38" s="73"/>
      <c r="E38" s="74"/>
      <c r="F38" s="75"/>
      <c r="G38" s="75"/>
      <c r="H38" s="75"/>
      <c r="I38" s="80"/>
    </row>
    <row r="39" spans="1:9" s="81" customFormat="1" x14ac:dyDescent="0.3">
      <c r="A39" s="82"/>
      <c r="B39" s="75"/>
      <c r="C39" s="73"/>
      <c r="D39" s="73"/>
      <c r="E39" s="74"/>
      <c r="F39" s="75"/>
      <c r="G39" s="75"/>
      <c r="H39" s="75"/>
      <c r="I39" s="80"/>
    </row>
    <row r="40" spans="1:9" s="81" customFormat="1" x14ac:dyDescent="0.3">
      <c r="A40" s="82"/>
      <c r="B40" s="75"/>
      <c r="C40" s="73"/>
      <c r="D40" s="73"/>
      <c r="E40" s="74"/>
      <c r="F40" s="75"/>
      <c r="G40" s="75"/>
      <c r="H40" s="75"/>
      <c r="I40" s="80"/>
    </row>
    <row r="41" spans="1:9" s="81" customFormat="1" x14ac:dyDescent="0.3">
      <c r="A41" s="82"/>
      <c r="B41" s="75"/>
      <c r="C41" s="73"/>
      <c r="D41" s="73"/>
      <c r="E41" s="74"/>
      <c r="F41" s="75"/>
      <c r="G41" s="75"/>
      <c r="H41" s="75"/>
      <c r="I41" s="80"/>
    </row>
    <row r="42" spans="1:9" s="81" customFormat="1" x14ac:dyDescent="0.3">
      <c r="A42" s="82"/>
      <c r="B42" s="75"/>
      <c r="C42" s="73"/>
      <c r="D42" s="73"/>
      <c r="E42" s="74"/>
      <c r="F42" s="75"/>
      <c r="G42" s="75"/>
      <c r="H42" s="75"/>
      <c r="I42" s="80"/>
    </row>
    <row r="43" spans="1:9" s="81" customFormat="1" x14ac:dyDescent="0.3">
      <c r="A43" s="82"/>
      <c r="B43" s="75"/>
      <c r="C43" s="73"/>
      <c r="D43" s="73"/>
      <c r="E43" s="74"/>
      <c r="F43" s="75"/>
      <c r="G43" s="75"/>
      <c r="H43" s="75"/>
      <c r="I43" s="80"/>
    </row>
    <row r="44" spans="1:9" s="81" customFormat="1" x14ac:dyDescent="0.3">
      <c r="A44" s="82"/>
      <c r="B44" s="75"/>
      <c r="C44" s="73"/>
      <c r="D44" s="73"/>
      <c r="E44" s="74"/>
      <c r="F44" s="75"/>
      <c r="G44" s="75"/>
      <c r="H44" s="75"/>
      <c r="I44" s="80"/>
    </row>
    <row r="45" spans="1:9" s="81" customFormat="1" x14ac:dyDescent="0.3">
      <c r="A45" s="82"/>
      <c r="B45" s="75"/>
      <c r="C45" s="73"/>
      <c r="D45" s="73"/>
      <c r="E45" s="74"/>
      <c r="F45" s="75"/>
      <c r="G45" s="75"/>
      <c r="H45" s="75"/>
      <c r="I45" s="80"/>
    </row>
    <row r="46" spans="1:9" s="81" customFormat="1" x14ac:dyDescent="0.3">
      <c r="A46" s="82"/>
      <c r="B46" s="75"/>
      <c r="C46" s="73"/>
      <c r="D46" s="73"/>
      <c r="E46" s="74"/>
      <c r="F46" s="75"/>
      <c r="G46" s="75"/>
      <c r="H46" s="75"/>
      <c r="I46" s="80"/>
    </row>
    <row r="47" spans="1:9" s="81" customFormat="1" x14ac:dyDescent="0.3">
      <c r="A47" s="82"/>
      <c r="B47" s="75"/>
      <c r="C47" s="73"/>
      <c r="D47" s="73"/>
      <c r="E47" s="74"/>
      <c r="F47" s="75"/>
      <c r="G47" s="75"/>
      <c r="H47" s="75"/>
      <c r="I47" s="80"/>
    </row>
    <row r="48" spans="1:9" s="81" customFormat="1" x14ac:dyDescent="0.3">
      <c r="A48" s="82"/>
      <c r="B48" s="75"/>
      <c r="C48" s="73"/>
      <c r="D48" s="73"/>
      <c r="E48" s="74"/>
      <c r="F48" s="75"/>
      <c r="G48" s="75"/>
      <c r="H48" s="75"/>
      <c r="I48" s="80"/>
    </row>
    <row r="49" spans="1:9" s="81" customFormat="1" x14ac:dyDescent="0.3">
      <c r="A49" s="82"/>
      <c r="B49" s="75"/>
      <c r="C49" s="73"/>
      <c r="D49" s="73"/>
      <c r="E49" s="74"/>
      <c r="F49" s="75"/>
      <c r="G49" s="75"/>
      <c r="H49" s="75"/>
      <c r="I49" s="80"/>
    </row>
    <row r="50" spans="1:9" s="81" customFormat="1" x14ac:dyDescent="0.3">
      <c r="A50" s="82"/>
      <c r="B50" s="75"/>
      <c r="C50" s="73"/>
      <c r="D50" s="73"/>
      <c r="E50" s="74"/>
      <c r="F50" s="75"/>
      <c r="G50" s="75"/>
      <c r="H50" s="75"/>
      <c r="I50" s="80"/>
    </row>
    <row r="51" spans="1:9" s="81" customFormat="1" x14ac:dyDescent="0.3">
      <c r="A51" s="82"/>
      <c r="B51" s="75"/>
      <c r="C51" s="73"/>
      <c r="D51" s="73"/>
      <c r="E51" s="74"/>
      <c r="F51" s="75"/>
      <c r="G51" s="75"/>
      <c r="H51" s="75"/>
      <c r="I51" s="80"/>
    </row>
    <row r="52" spans="1:9" s="81" customFormat="1" x14ac:dyDescent="0.3">
      <c r="A52" s="82"/>
      <c r="B52" s="75"/>
      <c r="C52" s="73"/>
      <c r="D52" s="73"/>
      <c r="E52" s="74"/>
      <c r="F52" s="75"/>
      <c r="G52" s="75"/>
      <c r="H52" s="75"/>
      <c r="I52" s="80"/>
    </row>
    <row r="53" spans="1:9" s="81" customFormat="1" x14ac:dyDescent="0.3">
      <c r="A53" s="82"/>
      <c r="B53" s="75"/>
      <c r="C53" s="73"/>
      <c r="D53" s="73"/>
      <c r="E53" s="74"/>
      <c r="F53" s="75"/>
      <c r="G53" s="75"/>
      <c r="H53" s="75"/>
      <c r="I53" s="80"/>
    </row>
    <row r="54" spans="1:9" s="81" customFormat="1" x14ac:dyDescent="0.3">
      <c r="A54" s="82"/>
      <c r="B54" s="75"/>
      <c r="C54" s="73"/>
      <c r="D54" s="73"/>
      <c r="E54" s="74"/>
      <c r="F54" s="75"/>
      <c r="G54" s="75"/>
      <c r="H54" s="75"/>
      <c r="I54" s="80"/>
    </row>
    <row r="55" spans="1:9" s="81" customFormat="1" x14ac:dyDescent="0.3">
      <c r="A55" s="82"/>
      <c r="B55" s="75"/>
      <c r="C55" s="73"/>
      <c r="D55" s="73"/>
      <c r="E55" s="74"/>
      <c r="F55" s="75"/>
      <c r="G55" s="75"/>
      <c r="H55" s="75"/>
      <c r="I55" s="80"/>
    </row>
    <row r="56" spans="1:9" s="81" customFormat="1" x14ac:dyDescent="0.3">
      <c r="A56" s="82"/>
      <c r="B56" s="75"/>
      <c r="C56" s="73"/>
      <c r="D56" s="73"/>
      <c r="E56" s="74"/>
      <c r="F56" s="75"/>
      <c r="G56" s="75"/>
      <c r="H56" s="75"/>
      <c r="I56" s="80"/>
    </row>
    <row r="57" spans="1:9" s="81" customFormat="1" x14ac:dyDescent="0.3">
      <c r="A57" s="82"/>
      <c r="B57" s="75"/>
      <c r="C57" s="73"/>
      <c r="D57" s="73"/>
      <c r="E57" s="74"/>
      <c r="F57" s="75"/>
      <c r="G57" s="75"/>
      <c r="H57" s="75"/>
      <c r="I57" s="80"/>
    </row>
    <row r="58" spans="1:9" s="81" customFormat="1" x14ac:dyDescent="0.3">
      <c r="A58" s="82"/>
      <c r="B58" s="75"/>
      <c r="C58" s="73"/>
      <c r="D58" s="73"/>
      <c r="E58" s="74"/>
      <c r="F58" s="75"/>
      <c r="G58" s="75"/>
      <c r="H58" s="75"/>
      <c r="I58" s="80"/>
    </row>
    <row r="59" spans="1:9" s="81" customFormat="1" x14ac:dyDescent="0.3">
      <c r="A59" s="82"/>
      <c r="B59" s="75"/>
      <c r="C59" s="73"/>
      <c r="D59" s="73"/>
      <c r="E59" s="74"/>
      <c r="F59" s="75"/>
      <c r="G59" s="75"/>
      <c r="H59" s="75"/>
      <c r="I59" s="80"/>
    </row>
    <row r="60" spans="1:9" s="81" customFormat="1" x14ac:dyDescent="0.3">
      <c r="A60" s="82"/>
      <c r="B60" s="75"/>
      <c r="C60" s="73"/>
      <c r="D60" s="73"/>
      <c r="E60" s="74"/>
      <c r="F60" s="75"/>
      <c r="G60" s="75"/>
      <c r="H60" s="75"/>
      <c r="I60" s="80"/>
    </row>
    <row r="61" spans="1:9" s="81" customFormat="1" x14ac:dyDescent="0.3">
      <c r="A61" s="82"/>
      <c r="B61" s="75"/>
      <c r="C61" s="73"/>
      <c r="D61" s="73"/>
      <c r="E61" s="74"/>
      <c r="F61" s="75"/>
      <c r="G61" s="75"/>
      <c r="H61" s="75"/>
      <c r="I61" s="80"/>
    </row>
    <row r="62" spans="1:9" s="81" customFormat="1" x14ac:dyDescent="0.3">
      <c r="A62" s="82"/>
      <c r="B62" s="75"/>
      <c r="C62" s="73"/>
      <c r="D62" s="73"/>
      <c r="E62" s="74"/>
      <c r="F62" s="75"/>
      <c r="G62" s="75"/>
      <c r="H62" s="75"/>
      <c r="I62" s="78"/>
    </row>
    <row r="63" spans="1:9" s="81" customFormat="1" x14ac:dyDescent="0.3">
      <c r="A63" s="82"/>
      <c r="B63" s="75"/>
      <c r="C63" s="73"/>
      <c r="D63" s="73"/>
      <c r="E63" s="74"/>
      <c r="F63" s="75"/>
      <c r="G63" s="75"/>
      <c r="H63" s="75"/>
      <c r="I63" s="80"/>
    </row>
    <row r="64" spans="1:9" s="81" customFormat="1" x14ac:dyDescent="0.3">
      <c r="A64" s="82"/>
      <c r="B64" s="75"/>
      <c r="C64" s="73"/>
      <c r="D64" s="73"/>
      <c r="E64" s="74"/>
      <c r="F64" s="75"/>
      <c r="G64" s="75"/>
      <c r="H64" s="75"/>
      <c r="I64" s="80"/>
    </row>
    <row r="65" spans="1:10" s="81" customFormat="1" x14ac:dyDescent="0.3">
      <c r="A65" s="82"/>
      <c r="B65" s="75"/>
      <c r="C65" s="73"/>
      <c r="D65" s="73"/>
      <c r="E65" s="74"/>
      <c r="F65" s="75"/>
      <c r="G65" s="75"/>
      <c r="H65" s="75"/>
      <c r="I65" s="80"/>
    </row>
    <row r="66" spans="1:10" s="81" customFormat="1" x14ac:dyDescent="0.3">
      <c r="A66" s="82"/>
      <c r="B66" s="75"/>
      <c r="C66" s="73"/>
      <c r="D66" s="73"/>
      <c r="E66" s="74"/>
      <c r="F66" s="75"/>
      <c r="G66" s="75"/>
      <c r="H66" s="75"/>
      <c r="I66" s="80"/>
    </row>
    <row r="67" spans="1:10" s="81" customFormat="1" x14ac:dyDescent="0.3">
      <c r="A67" s="82"/>
      <c r="B67" s="75"/>
      <c r="C67" s="73"/>
      <c r="D67" s="73"/>
      <c r="E67" s="74"/>
      <c r="F67" s="75"/>
      <c r="G67" s="75"/>
      <c r="H67" s="75"/>
      <c r="I67" s="80"/>
      <c r="J67" s="83" t="s">
        <v>29</v>
      </c>
    </row>
    <row r="68" spans="1:10" s="81" customFormat="1" x14ac:dyDescent="0.3">
      <c r="A68" s="82"/>
      <c r="B68" s="75"/>
      <c r="C68" s="73"/>
      <c r="D68" s="73"/>
      <c r="E68" s="74"/>
      <c r="F68" s="75"/>
      <c r="G68" s="75"/>
      <c r="H68" s="75"/>
      <c r="I68" s="80"/>
    </row>
    <row r="69" spans="1:10" s="81" customFormat="1" x14ac:dyDescent="0.3">
      <c r="A69" s="82"/>
      <c r="B69" s="75"/>
      <c r="C69" s="73"/>
      <c r="D69" s="73"/>
      <c r="E69" s="74"/>
      <c r="F69" s="75"/>
      <c r="G69" s="75"/>
      <c r="H69" s="75"/>
      <c r="I69" s="80"/>
    </row>
    <row r="70" spans="1:10" s="81" customFormat="1" x14ac:dyDescent="0.3">
      <c r="A70" s="82"/>
      <c r="B70" s="75"/>
      <c r="C70" s="73"/>
      <c r="D70" s="73"/>
      <c r="E70" s="74"/>
      <c r="F70" s="75"/>
      <c r="G70" s="75"/>
      <c r="H70" s="75"/>
      <c r="I70" s="80"/>
    </row>
    <row r="71" spans="1:10" s="81" customFormat="1" x14ac:dyDescent="0.3">
      <c r="A71" s="82"/>
      <c r="B71" s="75"/>
      <c r="C71" s="73"/>
      <c r="D71" s="73"/>
      <c r="E71" s="74"/>
      <c r="F71" s="75"/>
      <c r="G71" s="75"/>
      <c r="H71" s="75"/>
      <c r="I71" s="80"/>
    </row>
    <row r="72" spans="1:10" s="81" customFormat="1" x14ac:dyDescent="0.3">
      <c r="A72" s="82"/>
      <c r="B72" s="75"/>
      <c r="C72" s="73"/>
      <c r="D72" s="73"/>
      <c r="E72" s="74"/>
      <c r="F72" s="75"/>
      <c r="G72" s="75"/>
      <c r="H72" s="75"/>
      <c r="I72" s="80"/>
    </row>
    <row r="73" spans="1:10" s="81" customFormat="1" x14ac:dyDescent="0.3">
      <c r="A73" s="82"/>
      <c r="B73" s="75"/>
      <c r="C73" s="73"/>
      <c r="D73" s="73"/>
      <c r="E73" s="74"/>
      <c r="F73" s="75"/>
      <c r="G73" s="75"/>
      <c r="H73" s="75"/>
      <c r="I73" s="80"/>
    </row>
    <row r="74" spans="1:10" s="81" customFormat="1" x14ac:dyDescent="0.3">
      <c r="A74" s="82"/>
      <c r="B74" s="75"/>
      <c r="C74" s="73"/>
      <c r="D74" s="73"/>
      <c r="E74" s="74"/>
      <c r="F74" s="75"/>
      <c r="G74" s="75"/>
      <c r="H74" s="75"/>
      <c r="I74" s="80"/>
    </row>
    <row r="75" spans="1:10" s="81" customFormat="1" x14ac:dyDescent="0.3">
      <c r="A75" s="82"/>
      <c r="B75" s="75"/>
      <c r="C75" s="73"/>
      <c r="D75" s="73"/>
      <c r="E75" s="74"/>
      <c r="F75" s="75"/>
      <c r="G75" s="75"/>
      <c r="H75" s="75"/>
      <c r="I75" s="80"/>
      <c r="J75" s="83" t="s">
        <v>29</v>
      </c>
    </row>
    <row r="76" spans="1:10" s="81" customFormat="1" x14ac:dyDescent="0.3">
      <c r="A76" s="82"/>
      <c r="B76" s="75"/>
      <c r="C76" s="73"/>
      <c r="D76" s="73"/>
      <c r="E76" s="74"/>
      <c r="F76" s="75"/>
      <c r="G76" s="75"/>
      <c r="H76" s="75"/>
      <c r="I76" s="80"/>
    </row>
    <row r="77" spans="1:10" s="81" customFormat="1" x14ac:dyDescent="0.3">
      <c r="A77" s="82"/>
      <c r="B77" s="75"/>
      <c r="C77" s="73"/>
      <c r="D77" s="73"/>
      <c r="E77" s="74"/>
      <c r="F77" s="75"/>
      <c r="G77" s="75"/>
      <c r="H77" s="75"/>
      <c r="I77" s="80"/>
    </row>
    <row r="78" spans="1:10" s="81" customFormat="1" x14ac:dyDescent="0.3">
      <c r="A78" s="82"/>
      <c r="B78" s="75"/>
      <c r="C78" s="73"/>
      <c r="D78" s="73"/>
      <c r="E78" s="74"/>
      <c r="F78" s="75"/>
      <c r="G78" s="75"/>
      <c r="H78" s="75"/>
      <c r="I78" s="80"/>
    </row>
    <row r="79" spans="1:10" s="81" customFormat="1" x14ac:dyDescent="0.3">
      <c r="A79" s="82"/>
      <c r="B79" s="75"/>
      <c r="C79" s="73"/>
      <c r="D79" s="73"/>
      <c r="E79" s="74"/>
      <c r="F79" s="75"/>
      <c r="G79" s="75"/>
      <c r="H79" s="75"/>
      <c r="I79" s="80"/>
    </row>
    <row r="80" spans="1:10" s="81" customFormat="1" x14ac:dyDescent="0.3">
      <c r="A80" s="82"/>
      <c r="B80" s="75"/>
      <c r="C80" s="73"/>
      <c r="D80" s="73"/>
      <c r="E80" s="74"/>
      <c r="F80" s="75"/>
      <c r="G80" s="75"/>
      <c r="H80" s="75"/>
      <c r="I80" s="80"/>
    </row>
    <row r="81" spans="1:10" s="81" customFormat="1" x14ac:dyDescent="0.3">
      <c r="A81" s="82"/>
      <c r="B81" s="75"/>
      <c r="C81" s="73"/>
      <c r="D81" s="73"/>
      <c r="E81" s="74"/>
      <c r="F81" s="75"/>
      <c r="G81" s="75"/>
      <c r="H81" s="75"/>
      <c r="I81" s="80"/>
    </row>
    <row r="82" spans="1:10" s="81" customFormat="1" x14ac:dyDescent="0.3">
      <c r="A82" s="82"/>
      <c r="B82" s="75"/>
      <c r="C82" s="73"/>
      <c r="D82" s="73"/>
      <c r="E82" s="74"/>
      <c r="F82" s="75"/>
      <c r="G82" s="75"/>
      <c r="H82" s="75"/>
      <c r="I82" s="80"/>
    </row>
    <row r="83" spans="1:10" s="81" customFormat="1" x14ac:dyDescent="0.3">
      <c r="A83" s="82"/>
      <c r="B83" s="75"/>
      <c r="C83" s="73"/>
      <c r="D83" s="73"/>
      <c r="E83" s="74"/>
      <c r="F83" s="75"/>
      <c r="G83" s="75"/>
      <c r="H83" s="75"/>
      <c r="I83" s="80"/>
      <c r="J83" s="83" t="s">
        <v>29</v>
      </c>
    </row>
    <row r="84" spans="1:10" s="81" customFormat="1" x14ac:dyDescent="0.3">
      <c r="A84" s="82"/>
      <c r="B84" s="75"/>
      <c r="C84" s="73"/>
      <c r="D84" s="73"/>
      <c r="E84" s="74"/>
      <c r="F84" s="75"/>
      <c r="G84" s="75"/>
      <c r="H84" s="75"/>
      <c r="I84" s="80"/>
    </row>
    <row r="85" spans="1:10" s="81" customFormat="1" x14ac:dyDescent="0.3">
      <c r="A85" s="82"/>
      <c r="B85" s="75"/>
      <c r="C85" s="73"/>
      <c r="D85" s="73"/>
      <c r="E85" s="74"/>
      <c r="F85" s="75"/>
      <c r="G85" s="75"/>
      <c r="H85" s="75"/>
      <c r="I85" s="80"/>
    </row>
    <row r="86" spans="1:10" s="81" customFormat="1" x14ac:dyDescent="0.3">
      <c r="A86" s="82"/>
      <c r="B86" s="75"/>
      <c r="C86" s="73"/>
      <c r="D86" s="73"/>
      <c r="E86" s="74"/>
      <c r="F86" s="75"/>
      <c r="G86" s="75"/>
      <c r="H86" s="75"/>
      <c r="I86" s="80"/>
    </row>
    <row r="87" spans="1:10" s="81" customFormat="1" x14ac:dyDescent="0.3">
      <c r="A87" s="82"/>
      <c r="B87" s="75"/>
      <c r="C87" s="73"/>
      <c r="D87" s="73"/>
      <c r="E87" s="74"/>
      <c r="F87" s="75"/>
      <c r="G87" s="75"/>
      <c r="H87" s="75"/>
      <c r="I87" s="80"/>
    </row>
    <row r="88" spans="1:10" s="81" customFormat="1" x14ac:dyDescent="0.3">
      <c r="A88" s="82"/>
      <c r="B88" s="75"/>
      <c r="C88" s="73"/>
      <c r="D88" s="73"/>
      <c r="E88" s="74"/>
      <c r="F88" s="75"/>
      <c r="G88" s="75"/>
      <c r="H88" s="75"/>
      <c r="I88" s="80"/>
    </row>
    <row r="89" spans="1:10" s="81" customFormat="1" x14ac:dyDescent="0.3">
      <c r="A89" s="82"/>
      <c r="B89" s="75"/>
      <c r="C89" s="73"/>
      <c r="D89" s="73"/>
      <c r="E89" s="74"/>
      <c r="F89" s="75"/>
      <c r="G89" s="75"/>
      <c r="H89" s="75"/>
      <c r="I89" s="80"/>
    </row>
    <row r="90" spans="1:10" s="81" customFormat="1" x14ac:dyDescent="0.3">
      <c r="A90" s="82"/>
      <c r="B90" s="75"/>
      <c r="C90" s="73"/>
      <c r="D90" s="73"/>
      <c r="E90" s="74"/>
      <c r="F90" s="75"/>
      <c r="G90" s="75"/>
      <c r="H90" s="75"/>
      <c r="I90" s="80"/>
    </row>
    <row r="91" spans="1:10" s="81" customFormat="1" x14ac:dyDescent="0.3">
      <c r="A91" s="82"/>
      <c r="B91" s="75"/>
      <c r="C91" s="73"/>
      <c r="D91" s="73"/>
      <c r="E91" s="74"/>
      <c r="F91" s="75"/>
      <c r="G91" s="75"/>
      <c r="H91" s="75"/>
      <c r="I91" s="80"/>
      <c r="J91" s="83" t="s">
        <v>29</v>
      </c>
    </row>
    <row r="92" spans="1:10" s="81" customFormat="1" x14ac:dyDescent="0.3">
      <c r="A92" s="82"/>
      <c r="B92" s="75"/>
      <c r="C92" s="73"/>
      <c r="D92" s="73"/>
      <c r="E92" s="74"/>
      <c r="F92" s="75"/>
      <c r="G92" s="75"/>
      <c r="H92" s="75"/>
      <c r="I92" s="80"/>
    </row>
    <row r="93" spans="1:10" s="81" customFormat="1" x14ac:dyDescent="0.3">
      <c r="A93" s="82"/>
      <c r="B93" s="75"/>
      <c r="C93" s="73"/>
      <c r="D93" s="73"/>
      <c r="E93" s="74"/>
      <c r="F93" s="75"/>
      <c r="G93" s="75"/>
      <c r="H93" s="75"/>
      <c r="I93" s="80"/>
    </row>
    <row r="94" spans="1:10" s="81" customFormat="1" x14ac:dyDescent="0.3">
      <c r="A94" s="82"/>
      <c r="B94" s="75"/>
      <c r="C94" s="73"/>
      <c r="D94" s="73"/>
      <c r="E94" s="74"/>
      <c r="F94" s="75"/>
      <c r="G94" s="75"/>
      <c r="H94" s="75"/>
      <c r="I94" s="80"/>
    </row>
    <row r="95" spans="1:10" s="81" customFormat="1" x14ac:dyDescent="0.3">
      <c r="A95" s="82"/>
      <c r="B95" s="75"/>
      <c r="C95" s="73"/>
      <c r="D95" s="73"/>
      <c r="E95" s="74"/>
      <c r="F95" s="75"/>
      <c r="G95" s="75"/>
      <c r="H95" s="75"/>
      <c r="I95" s="80"/>
    </row>
    <row r="96" spans="1:10" s="81" customFormat="1" x14ac:dyDescent="0.3">
      <c r="A96" s="82"/>
      <c r="B96" s="75"/>
      <c r="C96" s="73"/>
      <c r="D96" s="73"/>
      <c r="E96" s="74"/>
      <c r="F96" s="75"/>
      <c r="G96" s="75"/>
      <c r="H96" s="75"/>
      <c r="I96" s="80"/>
    </row>
    <row r="97" spans="1:10" s="81" customFormat="1" x14ac:dyDescent="0.3">
      <c r="A97" s="82"/>
      <c r="B97" s="75"/>
      <c r="C97" s="73"/>
      <c r="D97" s="73"/>
      <c r="E97" s="74"/>
      <c r="F97" s="75"/>
      <c r="G97" s="75"/>
      <c r="H97" s="75"/>
      <c r="I97" s="80"/>
    </row>
    <row r="98" spans="1:10" s="81" customFormat="1" x14ac:dyDescent="0.3">
      <c r="A98" s="82"/>
      <c r="B98" s="75"/>
      <c r="C98" s="73"/>
      <c r="D98" s="73"/>
      <c r="E98" s="74"/>
      <c r="F98" s="75"/>
      <c r="G98" s="75"/>
      <c r="H98" s="75"/>
      <c r="I98" s="80"/>
    </row>
    <row r="99" spans="1:10" s="81" customFormat="1" x14ac:dyDescent="0.3">
      <c r="A99" s="82"/>
      <c r="B99" s="75"/>
      <c r="C99" s="73"/>
      <c r="D99" s="73"/>
      <c r="E99" s="74"/>
      <c r="F99" s="75"/>
      <c r="G99" s="75"/>
      <c r="H99" s="75"/>
      <c r="I99" s="80"/>
      <c r="J99" s="83" t="s">
        <v>29</v>
      </c>
    </row>
    <row r="100" spans="1:10" s="81" customFormat="1" x14ac:dyDescent="0.3">
      <c r="A100" s="82"/>
      <c r="B100" s="75"/>
      <c r="C100" s="73"/>
      <c r="D100" s="73"/>
      <c r="E100" s="74"/>
      <c r="F100" s="75"/>
      <c r="G100" s="75"/>
      <c r="H100" s="75"/>
      <c r="I100" s="80"/>
    </row>
    <row r="101" spans="1:10" s="81" customFormat="1" x14ac:dyDescent="0.3">
      <c r="A101" s="82"/>
      <c r="B101" s="75"/>
      <c r="C101" s="73"/>
      <c r="D101" s="73"/>
      <c r="E101" s="74"/>
      <c r="F101" s="75"/>
      <c r="G101" s="75"/>
      <c r="H101" s="75"/>
      <c r="I101" s="80"/>
      <c r="J101" s="81" t="s">
        <v>29</v>
      </c>
    </row>
    <row r="102" spans="1:10" s="81" customFormat="1" x14ac:dyDescent="0.3">
      <c r="A102" s="82"/>
      <c r="B102" s="75"/>
      <c r="C102" s="73"/>
      <c r="D102" s="73"/>
      <c r="E102" s="74"/>
      <c r="F102" s="75"/>
      <c r="G102" s="75"/>
      <c r="H102" s="75"/>
      <c r="I102" s="80"/>
    </row>
    <row r="103" spans="1:10" s="81" customFormat="1" x14ac:dyDescent="0.3">
      <c r="A103" s="82"/>
      <c r="B103" s="75"/>
      <c r="C103" s="73"/>
      <c r="D103" s="73"/>
      <c r="E103" s="74"/>
      <c r="F103" s="75"/>
      <c r="G103" s="75"/>
      <c r="H103" s="75"/>
      <c r="I103" s="80"/>
    </row>
    <row r="104" spans="1:10" s="81" customFormat="1" x14ac:dyDescent="0.3">
      <c r="A104" s="82"/>
      <c r="B104" s="75"/>
      <c r="C104" s="73"/>
      <c r="D104" s="73"/>
      <c r="E104" s="74"/>
      <c r="F104" s="75"/>
      <c r="G104" s="75"/>
      <c r="H104" s="75"/>
      <c r="I104" s="80"/>
    </row>
    <row r="105" spans="1:10" s="81" customFormat="1" x14ac:dyDescent="0.3">
      <c r="A105" s="82"/>
      <c r="B105" s="75"/>
      <c r="C105" s="73"/>
      <c r="D105" s="73"/>
      <c r="E105" s="74"/>
      <c r="F105" s="75"/>
      <c r="G105" s="75"/>
      <c r="H105" s="75"/>
      <c r="I105" s="80"/>
    </row>
    <row r="106" spans="1:10" s="81" customFormat="1" x14ac:dyDescent="0.3">
      <c r="A106" s="82"/>
      <c r="B106" s="75"/>
      <c r="C106" s="73"/>
      <c r="D106" s="73"/>
      <c r="E106" s="74"/>
      <c r="F106" s="75"/>
      <c r="G106" s="75"/>
      <c r="H106" s="75"/>
      <c r="I106" s="80"/>
    </row>
    <row r="107" spans="1:10" s="81" customFormat="1" x14ac:dyDescent="0.3">
      <c r="A107" s="82"/>
      <c r="B107" s="75"/>
      <c r="C107" s="73"/>
      <c r="D107" s="73"/>
      <c r="E107" s="74"/>
      <c r="F107" s="75"/>
      <c r="G107" s="75"/>
      <c r="H107" s="75"/>
      <c r="I107" s="80"/>
    </row>
    <row r="108" spans="1:10" s="81" customFormat="1" x14ac:dyDescent="0.3">
      <c r="A108" s="82"/>
      <c r="B108" s="75"/>
      <c r="C108" s="73"/>
      <c r="D108" s="73"/>
      <c r="E108" s="74"/>
      <c r="F108" s="75"/>
      <c r="G108" s="75"/>
      <c r="H108" s="75"/>
      <c r="I108" s="80"/>
    </row>
    <row r="109" spans="1:10" s="81" customFormat="1" x14ac:dyDescent="0.3">
      <c r="A109" s="82"/>
      <c r="B109" s="75"/>
      <c r="C109" s="73"/>
      <c r="D109" s="73"/>
      <c r="E109" s="74"/>
      <c r="F109" s="75"/>
      <c r="G109" s="75"/>
      <c r="H109" s="75"/>
      <c r="I109" s="80"/>
    </row>
    <row r="110" spans="1:10" s="81" customFormat="1" x14ac:dyDescent="0.3">
      <c r="A110" s="82"/>
      <c r="B110" s="75"/>
      <c r="C110" s="73"/>
      <c r="D110" s="73"/>
      <c r="E110" s="74"/>
      <c r="F110" s="75"/>
      <c r="G110" s="75"/>
      <c r="H110" s="75"/>
      <c r="I110" s="80"/>
    </row>
    <row r="111" spans="1:10" s="81" customFormat="1" x14ac:dyDescent="0.3">
      <c r="A111" s="82"/>
      <c r="B111" s="75"/>
      <c r="C111" s="73"/>
      <c r="D111" s="73"/>
      <c r="E111" s="74"/>
      <c r="F111" s="75"/>
      <c r="G111" s="75"/>
      <c r="H111" s="75"/>
      <c r="I111" s="80"/>
    </row>
    <row r="112" spans="1:10" s="81" customFormat="1" x14ac:dyDescent="0.3">
      <c r="A112" s="82"/>
      <c r="B112" s="75"/>
      <c r="C112" s="73"/>
      <c r="D112" s="73"/>
      <c r="E112" s="74"/>
      <c r="F112" s="75"/>
      <c r="G112" s="75"/>
      <c r="H112" s="75"/>
      <c r="I112" s="80"/>
    </row>
    <row r="113" spans="1:10" s="81" customFormat="1" x14ac:dyDescent="0.3">
      <c r="A113" s="82"/>
      <c r="B113" s="75"/>
      <c r="C113" s="73"/>
      <c r="D113" s="73"/>
      <c r="E113" s="74"/>
      <c r="F113" s="75"/>
      <c r="G113" s="75"/>
      <c r="H113" s="75"/>
      <c r="I113" s="80"/>
    </row>
    <row r="114" spans="1:10" s="81" customFormat="1" x14ac:dyDescent="0.3">
      <c r="A114" s="82"/>
      <c r="B114" s="75"/>
      <c r="C114" s="73"/>
      <c r="D114" s="73"/>
      <c r="E114" s="74"/>
      <c r="F114" s="75"/>
      <c r="G114" s="75"/>
      <c r="H114" s="75"/>
      <c r="I114" s="80"/>
      <c r="J114" s="81" t="s">
        <v>29</v>
      </c>
    </row>
    <row r="115" spans="1:10" s="81" customFormat="1" x14ac:dyDescent="0.3">
      <c r="A115" s="82"/>
      <c r="B115" s="75"/>
      <c r="C115" s="73"/>
      <c r="D115" s="73"/>
      <c r="E115" s="74"/>
      <c r="F115" s="75"/>
      <c r="G115" s="75"/>
      <c r="H115" s="75"/>
      <c r="I115" s="80"/>
    </row>
    <row r="116" spans="1:10" s="81" customFormat="1" x14ac:dyDescent="0.3">
      <c r="A116" s="82"/>
      <c r="B116" s="75"/>
      <c r="C116" s="73"/>
      <c r="D116" s="73"/>
      <c r="E116" s="74"/>
      <c r="F116" s="75"/>
      <c r="G116" s="75"/>
      <c r="H116" s="75"/>
      <c r="I116" s="80"/>
    </row>
    <row r="117" spans="1:10" s="81" customFormat="1" x14ac:dyDescent="0.3">
      <c r="A117" s="82"/>
      <c r="B117" s="75"/>
      <c r="C117" s="73"/>
      <c r="D117" s="73"/>
      <c r="E117" s="74"/>
      <c r="F117" s="75"/>
      <c r="G117" s="75"/>
      <c r="H117" s="75"/>
      <c r="I117" s="80"/>
      <c r="J117" s="81" t="s">
        <v>29</v>
      </c>
    </row>
    <row r="118" spans="1:10" s="81" customFormat="1" x14ac:dyDescent="0.3">
      <c r="A118" s="82"/>
      <c r="B118" s="75"/>
      <c r="C118" s="73"/>
      <c r="D118" s="73"/>
      <c r="E118" s="74"/>
      <c r="F118" s="75"/>
      <c r="G118" s="75"/>
      <c r="H118" s="75"/>
      <c r="I118" s="80"/>
      <c r="J118" s="81" t="s">
        <v>29</v>
      </c>
    </row>
    <row r="119" spans="1:10" s="81" customFormat="1" x14ac:dyDescent="0.3">
      <c r="A119" s="82"/>
      <c r="B119" s="75"/>
      <c r="C119" s="73"/>
      <c r="D119" s="73"/>
      <c r="E119" s="74"/>
      <c r="F119" s="75"/>
      <c r="G119" s="75"/>
      <c r="H119" s="75"/>
      <c r="I119" s="80"/>
    </row>
    <row r="120" spans="1:10" s="81" customFormat="1" x14ac:dyDescent="0.3">
      <c r="A120" s="82"/>
      <c r="B120" s="75"/>
      <c r="C120" s="73"/>
      <c r="D120" s="73"/>
      <c r="E120" s="74"/>
      <c r="F120" s="75"/>
      <c r="G120" s="75"/>
      <c r="H120" s="75"/>
      <c r="I120" s="80"/>
    </row>
    <row r="121" spans="1:10" s="81" customFormat="1" x14ac:dyDescent="0.3">
      <c r="A121" s="82"/>
      <c r="B121" s="75"/>
      <c r="C121" s="73"/>
      <c r="D121" s="73"/>
      <c r="E121" s="74"/>
      <c r="F121" s="75"/>
      <c r="G121" s="75"/>
      <c r="H121" s="75"/>
      <c r="I121" s="80"/>
      <c r="J121" s="81" t="s">
        <v>29</v>
      </c>
    </row>
    <row r="122" spans="1:10" s="81" customFormat="1" x14ac:dyDescent="0.3">
      <c r="A122" s="82"/>
      <c r="B122" s="75"/>
      <c r="C122" s="73"/>
      <c r="D122" s="73"/>
      <c r="E122" s="74"/>
      <c r="F122" s="75"/>
      <c r="G122" s="75"/>
      <c r="H122" s="75"/>
      <c r="I122" s="80"/>
      <c r="J122" s="81" t="s">
        <v>29</v>
      </c>
    </row>
    <row r="123" spans="1:10" s="81" customFormat="1" x14ac:dyDescent="0.3">
      <c r="A123" s="82"/>
      <c r="B123" s="75"/>
      <c r="C123" s="73"/>
      <c r="D123" s="73"/>
      <c r="E123" s="74"/>
      <c r="F123" s="75"/>
      <c r="G123" s="75"/>
      <c r="H123" s="75"/>
      <c r="I123" s="80"/>
      <c r="J123" s="81" t="s">
        <v>29</v>
      </c>
    </row>
    <row r="124" spans="1:10" s="81" customFormat="1" x14ac:dyDescent="0.3">
      <c r="A124" s="82"/>
      <c r="B124" s="75"/>
      <c r="C124" s="73"/>
      <c r="D124" s="73"/>
      <c r="E124" s="74"/>
      <c r="F124" s="75"/>
      <c r="G124" s="75"/>
      <c r="H124" s="75"/>
      <c r="I124" s="80"/>
    </row>
    <row r="125" spans="1:10" s="81" customFormat="1" x14ac:dyDescent="0.3">
      <c r="A125" s="82"/>
      <c r="B125" s="75"/>
      <c r="C125" s="73"/>
      <c r="D125" s="73"/>
      <c r="E125" s="74"/>
      <c r="F125" s="75"/>
      <c r="G125" s="75"/>
      <c r="H125" s="75"/>
      <c r="I125" s="80"/>
    </row>
    <row r="126" spans="1:10" s="81" customFormat="1" x14ac:dyDescent="0.3">
      <c r="A126" s="82"/>
      <c r="B126" s="75"/>
      <c r="C126" s="73"/>
      <c r="D126" s="73"/>
      <c r="E126" s="74"/>
      <c r="F126" s="75"/>
      <c r="G126" s="75"/>
      <c r="H126" s="75"/>
      <c r="I126" s="80"/>
    </row>
    <row r="127" spans="1:10" s="81" customFormat="1" x14ac:dyDescent="0.3">
      <c r="A127" s="82"/>
      <c r="B127" s="75"/>
      <c r="C127" s="73"/>
      <c r="D127" s="73"/>
      <c r="E127" s="74"/>
      <c r="F127" s="75"/>
      <c r="G127" s="75"/>
      <c r="H127" s="75"/>
      <c r="I127" s="80"/>
    </row>
    <row r="128" spans="1:10" s="81" customFormat="1" x14ac:dyDescent="0.3">
      <c r="A128" s="82"/>
      <c r="B128" s="75"/>
      <c r="C128" s="73"/>
      <c r="D128" s="73"/>
      <c r="E128" s="74"/>
      <c r="F128" s="75"/>
      <c r="G128" s="75"/>
      <c r="H128" s="75"/>
      <c r="I128" s="80"/>
    </row>
    <row r="129" spans="1:10" s="81" customFormat="1" x14ac:dyDescent="0.3">
      <c r="A129" s="82"/>
      <c r="B129" s="75"/>
      <c r="C129" s="73"/>
      <c r="D129" s="73"/>
      <c r="E129" s="74"/>
      <c r="F129" s="75"/>
      <c r="G129" s="75"/>
      <c r="H129" s="75"/>
      <c r="I129" s="80"/>
    </row>
    <row r="130" spans="1:10" s="81" customFormat="1" x14ac:dyDescent="0.3">
      <c r="A130" s="82"/>
      <c r="B130" s="75"/>
      <c r="C130" s="73"/>
      <c r="D130" s="73"/>
      <c r="E130" s="74"/>
      <c r="F130" s="75"/>
      <c r="G130" s="75"/>
      <c r="H130" s="75"/>
      <c r="I130" s="80"/>
    </row>
    <row r="131" spans="1:10" s="81" customFormat="1" x14ac:dyDescent="0.3">
      <c r="A131" s="82"/>
      <c r="B131" s="75"/>
      <c r="C131" s="73"/>
      <c r="D131" s="73"/>
      <c r="E131" s="74"/>
      <c r="F131" s="75"/>
      <c r="G131" s="75"/>
      <c r="H131" s="75"/>
      <c r="I131" s="80"/>
    </row>
    <row r="132" spans="1:10" s="81" customFormat="1" x14ac:dyDescent="0.3">
      <c r="A132" s="82"/>
      <c r="B132" s="75"/>
      <c r="C132" s="73"/>
      <c r="D132" s="73"/>
      <c r="E132" s="74"/>
      <c r="F132" s="75"/>
      <c r="G132" s="75"/>
      <c r="H132" s="75"/>
      <c r="I132" s="80"/>
    </row>
    <row r="133" spans="1:10" s="81" customFormat="1" x14ac:dyDescent="0.3">
      <c r="A133" s="82"/>
      <c r="B133" s="75"/>
      <c r="C133" s="73"/>
      <c r="D133" s="73"/>
      <c r="E133" s="74"/>
      <c r="F133" s="75"/>
      <c r="G133" s="75"/>
      <c r="H133" s="75"/>
      <c r="I133" s="80"/>
    </row>
    <row r="134" spans="1:10" s="81" customFormat="1" x14ac:dyDescent="0.3">
      <c r="A134" s="82"/>
      <c r="B134" s="75"/>
      <c r="C134" s="73"/>
      <c r="D134" s="73"/>
      <c r="E134" s="74"/>
      <c r="F134" s="75"/>
      <c r="G134" s="75"/>
      <c r="H134" s="75"/>
      <c r="I134" s="80"/>
      <c r="J134" s="81" t="s">
        <v>29</v>
      </c>
    </row>
    <row r="135" spans="1:10" s="81" customFormat="1" x14ac:dyDescent="0.3">
      <c r="A135" s="82"/>
      <c r="B135" s="75"/>
      <c r="C135" s="73"/>
      <c r="D135" s="73"/>
      <c r="E135" s="74"/>
      <c r="F135" s="75"/>
      <c r="G135" s="75"/>
      <c r="H135" s="75"/>
      <c r="I135" s="80"/>
    </row>
    <row r="136" spans="1:10" s="81" customFormat="1" x14ac:dyDescent="0.3">
      <c r="A136" s="82"/>
      <c r="B136" s="75"/>
      <c r="C136" s="73"/>
      <c r="D136" s="73"/>
      <c r="E136" s="74"/>
      <c r="F136" s="75"/>
      <c r="G136" s="75"/>
      <c r="H136" s="75"/>
      <c r="I136" s="80"/>
    </row>
    <row r="137" spans="1:10" s="81" customFormat="1" x14ac:dyDescent="0.3">
      <c r="A137" s="82"/>
      <c r="B137" s="75"/>
      <c r="C137" s="73"/>
      <c r="D137" s="73"/>
      <c r="E137" s="74"/>
      <c r="F137" s="75"/>
      <c r="G137" s="75"/>
      <c r="H137" s="75"/>
      <c r="I137" s="78"/>
    </row>
    <row r="138" spans="1:10" s="81" customFormat="1" x14ac:dyDescent="0.3">
      <c r="A138" s="82"/>
      <c r="B138" s="75"/>
      <c r="C138" s="73"/>
      <c r="D138" s="73"/>
      <c r="E138" s="74"/>
      <c r="F138" s="75"/>
      <c r="G138" s="75"/>
      <c r="H138" s="75"/>
      <c r="I138" s="80"/>
    </row>
    <row r="139" spans="1:10" s="81" customFormat="1" x14ac:dyDescent="0.3">
      <c r="A139" s="82"/>
      <c r="B139" s="75"/>
      <c r="C139" s="73"/>
      <c r="D139" s="73"/>
      <c r="E139" s="74"/>
      <c r="F139" s="75"/>
      <c r="G139" s="75"/>
      <c r="H139" s="75"/>
      <c r="I139" s="80"/>
    </row>
    <row r="140" spans="1:10" s="81" customFormat="1" x14ac:dyDescent="0.3">
      <c r="A140" s="82"/>
      <c r="B140" s="75"/>
      <c r="C140" s="73"/>
      <c r="D140" s="73"/>
      <c r="E140" s="74"/>
      <c r="F140" s="75"/>
      <c r="G140" s="75"/>
      <c r="H140" s="75"/>
      <c r="I140" s="80"/>
    </row>
    <row r="141" spans="1:10" s="81" customFormat="1" x14ac:dyDescent="0.3">
      <c r="A141" s="82"/>
      <c r="B141" s="75"/>
      <c r="C141" s="73"/>
      <c r="D141" s="73"/>
      <c r="E141" s="74"/>
      <c r="F141" s="75"/>
      <c r="G141" s="75"/>
      <c r="H141" s="75"/>
      <c r="I141" s="80"/>
    </row>
    <row r="142" spans="1:10" s="81" customFormat="1" x14ac:dyDescent="0.3">
      <c r="A142" s="82"/>
      <c r="B142" s="75"/>
      <c r="C142" s="73"/>
      <c r="D142" s="73"/>
      <c r="E142" s="74"/>
      <c r="F142" s="75"/>
      <c r="G142" s="75"/>
      <c r="H142" s="75"/>
      <c r="I142" s="80"/>
    </row>
    <row r="143" spans="1:10" s="81" customFormat="1" x14ac:dyDescent="0.3">
      <c r="A143" s="82"/>
      <c r="B143" s="75"/>
      <c r="C143" s="73"/>
      <c r="D143" s="73"/>
      <c r="E143" s="74"/>
      <c r="F143" s="75"/>
      <c r="G143" s="75"/>
      <c r="H143" s="75"/>
      <c r="I143" s="80"/>
    </row>
    <row r="144" spans="1:10" s="81" customFormat="1" x14ac:dyDescent="0.3">
      <c r="A144" s="82"/>
      <c r="B144" s="75"/>
      <c r="C144" s="73"/>
      <c r="D144" s="73"/>
      <c r="E144" s="74"/>
      <c r="F144" s="75"/>
      <c r="G144" s="75"/>
      <c r="H144" s="75"/>
      <c r="I144" s="80"/>
    </row>
    <row r="145" spans="1:9" s="81" customFormat="1" x14ac:dyDescent="0.3">
      <c r="A145" s="82"/>
      <c r="B145" s="75"/>
      <c r="C145" s="73"/>
      <c r="D145" s="73"/>
      <c r="E145" s="74"/>
      <c r="F145" s="75"/>
      <c r="G145" s="75"/>
      <c r="H145" s="75"/>
      <c r="I145" s="80"/>
    </row>
    <row r="146" spans="1:9" s="81" customFormat="1" x14ac:dyDescent="0.3">
      <c r="A146" s="82"/>
      <c r="B146" s="75"/>
      <c r="C146" s="73"/>
      <c r="D146" s="73"/>
      <c r="E146" s="74"/>
      <c r="F146" s="75"/>
      <c r="G146" s="75"/>
      <c r="H146" s="75"/>
      <c r="I146" s="80"/>
    </row>
    <row r="147" spans="1:9" s="81" customFormat="1" x14ac:dyDescent="0.3">
      <c r="A147" s="82"/>
      <c r="B147" s="75"/>
      <c r="C147" s="73"/>
      <c r="D147" s="73"/>
      <c r="E147" s="74"/>
      <c r="F147" s="75"/>
      <c r="G147" s="75"/>
      <c r="H147" s="75"/>
      <c r="I147" s="80"/>
    </row>
    <row r="148" spans="1:9" s="81" customFormat="1" x14ac:dyDescent="0.3">
      <c r="A148" s="82"/>
      <c r="B148" s="75"/>
      <c r="C148" s="73"/>
      <c r="D148" s="73"/>
      <c r="E148" s="74"/>
      <c r="F148" s="75"/>
      <c r="G148" s="75"/>
      <c r="H148" s="75"/>
      <c r="I148" s="80"/>
    </row>
    <row r="149" spans="1:9" s="81" customFormat="1" x14ac:dyDescent="0.3">
      <c r="A149" s="82"/>
      <c r="B149" s="75"/>
      <c r="C149" s="73"/>
      <c r="D149" s="73"/>
      <c r="E149" s="74"/>
      <c r="F149" s="75"/>
      <c r="G149" s="75"/>
      <c r="H149" s="75"/>
      <c r="I149" s="80"/>
    </row>
    <row r="150" spans="1:9" s="81" customFormat="1" x14ac:dyDescent="0.3">
      <c r="A150" s="82"/>
      <c r="B150" s="75"/>
      <c r="C150" s="73"/>
      <c r="D150" s="73"/>
      <c r="E150" s="74"/>
      <c r="F150" s="75"/>
      <c r="G150" s="75"/>
      <c r="H150" s="75"/>
      <c r="I150" s="80"/>
    </row>
    <row r="151" spans="1:9" s="81" customFormat="1" x14ac:dyDescent="0.3">
      <c r="A151" s="82"/>
      <c r="B151" s="75"/>
      <c r="C151" s="73"/>
      <c r="D151" s="73"/>
      <c r="E151" s="74"/>
      <c r="F151" s="75"/>
      <c r="G151" s="75"/>
      <c r="H151" s="75"/>
      <c r="I151" s="80"/>
    </row>
    <row r="152" spans="1:9" s="81" customFormat="1" x14ac:dyDescent="0.3">
      <c r="A152" s="82"/>
      <c r="B152" s="75"/>
      <c r="C152" s="73"/>
      <c r="D152" s="73"/>
      <c r="E152" s="74"/>
      <c r="F152" s="75"/>
      <c r="G152" s="75"/>
      <c r="H152" s="75"/>
      <c r="I152" s="80"/>
    </row>
    <row r="153" spans="1:9" s="81" customFormat="1" x14ac:dyDescent="0.3">
      <c r="A153" s="82"/>
      <c r="B153" s="75"/>
      <c r="C153" s="73"/>
      <c r="D153" s="73"/>
      <c r="E153" s="74"/>
      <c r="F153" s="75"/>
      <c r="G153" s="75"/>
      <c r="H153" s="75"/>
      <c r="I153" s="80"/>
    </row>
    <row r="154" spans="1:9" s="81" customFormat="1" x14ac:dyDescent="0.3">
      <c r="A154" s="82"/>
      <c r="B154" s="75"/>
      <c r="C154" s="73"/>
      <c r="D154" s="73"/>
      <c r="E154" s="74"/>
      <c r="F154" s="75"/>
      <c r="G154" s="75"/>
      <c r="H154" s="75"/>
      <c r="I154" s="80"/>
    </row>
    <row r="155" spans="1:9" s="81" customFormat="1" x14ac:dyDescent="0.3">
      <c r="A155" s="82"/>
      <c r="B155" s="75"/>
      <c r="C155" s="73"/>
      <c r="D155" s="73"/>
      <c r="E155" s="74"/>
      <c r="F155" s="75"/>
      <c r="G155" s="75"/>
      <c r="H155" s="75"/>
      <c r="I155" s="80"/>
    </row>
    <row r="156" spans="1:9" s="81" customFormat="1" x14ac:dyDescent="0.3">
      <c r="A156" s="82"/>
      <c r="B156" s="75"/>
      <c r="C156" s="73"/>
      <c r="D156" s="73"/>
      <c r="E156" s="74"/>
      <c r="F156" s="75"/>
      <c r="G156" s="75"/>
      <c r="H156" s="75"/>
      <c r="I156" s="80"/>
    </row>
    <row r="157" spans="1:9" s="81" customFormat="1" x14ac:dyDescent="0.3">
      <c r="A157" s="82"/>
      <c r="B157" s="75"/>
      <c r="C157" s="73"/>
      <c r="D157" s="73"/>
      <c r="E157" s="74"/>
      <c r="F157" s="75"/>
      <c r="G157" s="75"/>
      <c r="H157" s="75"/>
      <c r="I157" s="80"/>
    </row>
    <row r="158" spans="1:9" s="81" customFormat="1" x14ac:dyDescent="0.3">
      <c r="A158" s="82"/>
      <c r="B158" s="75"/>
      <c r="C158" s="73"/>
      <c r="D158" s="73"/>
      <c r="E158" s="74"/>
      <c r="F158" s="75"/>
      <c r="G158" s="75"/>
      <c r="H158" s="75"/>
      <c r="I158" s="80"/>
    </row>
    <row r="159" spans="1:9" s="81" customFormat="1" x14ac:dyDescent="0.3">
      <c r="A159" s="82"/>
      <c r="B159" s="75"/>
      <c r="C159" s="73"/>
      <c r="D159" s="73"/>
      <c r="E159" s="74"/>
      <c r="F159" s="75"/>
      <c r="G159" s="75"/>
      <c r="H159" s="75"/>
      <c r="I159" s="80"/>
    </row>
    <row r="160" spans="1:9" s="81" customFormat="1" x14ac:dyDescent="0.3">
      <c r="A160" s="82"/>
      <c r="B160" s="75"/>
      <c r="C160" s="73"/>
      <c r="D160" s="73"/>
      <c r="E160" s="74"/>
      <c r="F160" s="75"/>
      <c r="G160" s="75"/>
      <c r="H160" s="75"/>
      <c r="I160" s="80"/>
    </row>
    <row r="161" spans="1:9" s="81" customFormat="1" x14ac:dyDescent="0.3">
      <c r="A161" s="82"/>
      <c r="B161" s="75"/>
      <c r="C161" s="73"/>
      <c r="D161" s="73"/>
      <c r="E161" s="74"/>
      <c r="F161" s="75"/>
      <c r="G161" s="75"/>
      <c r="H161" s="75"/>
      <c r="I161" s="80"/>
    </row>
    <row r="162" spans="1:9" s="81" customFormat="1" x14ac:dyDescent="0.3">
      <c r="A162" s="82"/>
      <c r="B162" s="75"/>
      <c r="C162" s="73"/>
      <c r="D162" s="73"/>
      <c r="E162" s="74"/>
      <c r="F162" s="75"/>
      <c r="G162" s="75"/>
      <c r="H162" s="75"/>
      <c r="I162" s="80"/>
    </row>
    <row r="163" spans="1:9" s="81" customFormat="1" x14ac:dyDescent="0.3">
      <c r="A163" s="82"/>
      <c r="B163" s="75"/>
      <c r="C163" s="73"/>
      <c r="D163" s="73"/>
      <c r="E163" s="74"/>
      <c r="F163" s="75"/>
      <c r="G163" s="75"/>
      <c r="H163" s="75"/>
      <c r="I163" s="80"/>
    </row>
    <row r="164" spans="1:9" s="81" customFormat="1" x14ac:dyDescent="0.3">
      <c r="A164" s="82"/>
      <c r="B164" s="75"/>
      <c r="C164" s="73"/>
      <c r="D164" s="73"/>
      <c r="E164" s="74"/>
      <c r="F164" s="75"/>
      <c r="G164" s="75"/>
      <c r="H164" s="75"/>
      <c r="I164" s="80"/>
    </row>
    <row r="165" spans="1:9" s="81" customFormat="1" x14ac:dyDescent="0.3">
      <c r="A165" s="82"/>
      <c r="B165" s="75"/>
      <c r="C165" s="73"/>
      <c r="D165" s="73"/>
      <c r="E165" s="74"/>
      <c r="F165" s="75"/>
      <c r="G165" s="75"/>
      <c r="H165" s="75"/>
      <c r="I165" s="80"/>
    </row>
    <row r="166" spans="1:9" s="81" customFormat="1" x14ac:dyDescent="0.3">
      <c r="A166" s="82"/>
      <c r="B166" s="75"/>
      <c r="C166" s="73"/>
      <c r="D166" s="73"/>
      <c r="E166" s="74"/>
      <c r="F166" s="75"/>
      <c r="G166" s="75"/>
      <c r="H166" s="75"/>
      <c r="I166" s="80"/>
    </row>
    <row r="167" spans="1:9" s="81" customFormat="1" x14ac:dyDescent="0.3">
      <c r="A167" s="82"/>
      <c r="B167" s="75"/>
      <c r="C167" s="73"/>
      <c r="D167" s="73"/>
      <c r="E167" s="74"/>
      <c r="F167" s="75"/>
      <c r="G167" s="75"/>
      <c r="H167" s="75"/>
      <c r="I167" s="80"/>
    </row>
    <row r="168" spans="1:9" s="81" customFormat="1" x14ac:dyDescent="0.3">
      <c r="A168" s="82"/>
      <c r="B168" s="75"/>
      <c r="C168" s="73"/>
      <c r="D168" s="73"/>
      <c r="E168" s="74"/>
      <c r="F168" s="75"/>
      <c r="G168" s="75"/>
      <c r="H168" s="75"/>
      <c r="I168" s="80"/>
    </row>
    <row r="169" spans="1:9" s="81" customFormat="1" x14ac:dyDescent="0.3">
      <c r="A169" s="82"/>
      <c r="B169" s="75"/>
      <c r="C169" s="73"/>
      <c r="D169" s="73"/>
      <c r="E169" s="74"/>
      <c r="F169" s="75"/>
      <c r="G169" s="75"/>
      <c r="H169" s="75"/>
      <c r="I169" s="80"/>
    </row>
    <row r="170" spans="1:9" s="81" customFormat="1" x14ac:dyDescent="0.3">
      <c r="A170" s="82"/>
      <c r="B170" s="75"/>
      <c r="C170" s="73"/>
      <c r="D170" s="73"/>
      <c r="E170" s="74"/>
      <c r="F170" s="75"/>
      <c r="G170" s="75"/>
      <c r="H170" s="75"/>
      <c r="I170" s="80"/>
    </row>
    <row r="171" spans="1:9" s="81" customFormat="1" x14ac:dyDescent="0.3">
      <c r="A171" s="82"/>
      <c r="B171" s="75"/>
      <c r="C171" s="73"/>
      <c r="D171" s="73"/>
      <c r="E171" s="74"/>
      <c r="F171" s="75"/>
      <c r="G171" s="75"/>
      <c r="H171" s="75"/>
      <c r="I171" s="80"/>
    </row>
    <row r="172" spans="1:9" s="81" customFormat="1" x14ac:dyDescent="0.3">
      <c r="A172" s="82"/>
      <c r="B172" s="75"/>
      <c r="C172" s="73"/>
      <c r="D172" s="73"/>
      <c r="E172" s="74"/>
      <c r="F172" s="75"/>
      <c r="G172" s="75"/>
      <c r="H172" s="75"/>
      <c r="I172" s="80"/>
    </row>
    <row r="173" spans="1:9" s="81" customFormat="1" x14ac:dyDescent="0.3">
      <c r="A173" s="82"/>
      <c r="B173" s="75"/>
      <c r="C173" s="73"/>
      <c r="D173" s="73"/>
      <c r="E173" s="74"/>
      <c r="F173" s="75"/>
      <c r="G173" s="75"/>
      <c r="H173" s="75"/>
      <c r="I173" s="80"/>
    </row>
    <row r="174" spans="1:9" s="81" customFormat="1" x14ac:dyDescent="0.3">
      <c r="A174" s="82"/>
      <c r="B174" s="75"/>
      <c r="C174" s="73"/>
      <c r="D174" s="73"/>
      <c r="E174" s="74"/>
      <c r="F174" s="75"/>
      <c r="G174" s="75"/>
      <c r="H174" s="75"/>
      <c r="I174" s="80"/>
    </row>
    <row r="175" spans="1:9" s="81" customFormat="1" x14ac:dyDescent="0.3">
      <c r="A175" s="82"/>
      <c r="B175" s="75"/>
      <c r="C175" s="73"/>
      <c r="D175" s="73"/>
      <c r="E175" s="74"/>
      <c r="F175" s="75"/>
      <c r="G175" s="75"/>
      <c r="H175" s="75"/>
      <c r="I175" s="80"/>
    </row>
    <row r="176" spans="1:9" s="81" customFormat="1" x14ac:dyDescent="0.3">
      <c r="A176" s="82"/>
      <c r="B176" s="75"/>
      <c r="C176" s="73"/>
      <c r="D176" s="73"/>
      <c r="E176" s="74"/>
      <c r="F176" s="75"/>
      <c r="G176" s="75"/>
      <c r="H176" s="75"/>
      <c r="I176" s="80"/>
    </row>
    <row r="177" spans="1:10" s="81" customFormat="1" x14ac:dyDescent="0.3">
      <c r="A177" s="82"/>
      <c r="B177" s="75"/>
      <c r="C177" s="73"/>
      <c r="D177" s="73"/>
      <c r="E177" s="74"/>
      <c r="F177" s="75"/>
      <c r="G177" s="75"/>
      <c r="H177" s="75"/>
      <c r="I177" s="80"/>
    </row>
    <row r="178" spans="1:10" s="81" customFormat="1" x14ac:dyDescent="0.3">
      <c r="A178" s="82"/>
      <c r="B178" s="75"/>
      <c r="C178" s="73"/>
      <c r="D178" s="73"/>
      <c r="E178" s="74"/>
      <c r="F178" s="75"/>
      <c r="G178" s="75"/>
      <c r="H178" s="75"/>
      <c r="I178" s="80"/>
    </row>
    <row r="179" spans="1:10" s="81" customFormat="1" x14ac:dyDescent="0.3">
      <c r="A179" s="82"/>
      <c r="B179" s="75"/>
      <c r="C179" s="73"/>
      <c r="D179" s="73"/>
      <c r="E179" s="74"/>
      <c r="F179" s="75"/>
      <c r="G179" s="75"/>
      <c r="H179" s="75"/>
      <c r="I179" s="80"/>
    </row>
    <row r="180" spans="1:10" s="81" customFormat="1" x14ac:dyDescent="0.3">
      <c r="A180" s="82"/>
      <c r="B180" s="75"/>
      <c r="C180" s="73"/>
      <c r="D180" s="73"/>
      <c r="E180" s="74"/>
      <c r="F180" s="75"/>
      <c r="G180" s="75"/>
      <c r="H180" s="75"/>
      <c r="I180" s="80"/>
    </row>
    <row r="181" spans="1:10" s="81" customFormat="1" x14ac:dyDescent="0.3">
      <c r="A181" s="82"/>
      <c r="B181" s="75"/>
      <c r="C181" s="73"/>
      <c r="D181" s="73"/>
      <c r="E181" s="74"/>
      <c r="F181" s="75"/>
      <c r="G181" s="75"/>
      <c r="H181" s="75"/>
      <c r="I181" s="80"/>
    </row>
    <row r="182" spans="1:10" s="81" customFormat="1" x14ac:dyDescent="0.3">
      <c r="A182" s="82"/>
      <c r="B182" s="75"/>
      <c r="C182" s="73"/>
      <c r="D182" s="73"/>
      <c r="E182" s="74"/>
      <c r="F182" s="75"/>
      <c r="G182" s="75"/>
      <c r="H182" s="75"/>
      <c r="I182" s="80"/>
    </row>
    <row r="183" spans="1:10" s="81" customFormat="1" x14ac:dyDescent="0.3">
      <c r="A183" s="82"/>
      <c r="B183" s="75"/>
      <c r="C183" s="73"/>
      <c r="D183" s="73"/>
      <c r="E183" s="74"/>
      <c r="F183" s="75"/>
      <c r="G183" s="75"/>
      <c r="H183" s="75"/>
      <c r="I183" s="80"/>
    </row>
    <row r="184" spans="1:10" s="81" customFormat="1" x14ac:dyDescent="0.3">
      <c r="A184" s="82"/>
      <c r="B184" s="75"/>
      <c r="C184" s="73"/>
      <c r="D184" s="73"/>
      <c r="E184" s="74"/>
      <c r="F184" s="75"/>
      <c r="G184" s="75"/>
      <c r="H184" s="75"/>
      <c r="I184" s="80"/>
    </row>
    <row r="185" spans="1:10" s="81" customFormat="1" x14ac:dyDescent="0.3">
      <c r="A185" s="82"/>
      <c r="B185" s="75"/>
      <c r="C185" s="73"/>
      <c r="D185" s="73"/>
      <c r="E185" s="74"/>
      <c r="F185" s="75"/>
      <c r="G185" s="75"/>
      <c r="H185" s="75"/>
      <c r="I185" s="80"/>
    </row>
    <row r="186" spans="1:10" s="81" customFormat="1" x14ac:dyDescent="0.3">
      <c r="A186" s="82"/>
      <c r="B186" s="75"/>
      <c r="C186" s="73"/>
      <c r="D186" s="73"/>
      <c r="E186" s="74"/>
      <c r="F186" s="75"/>
      <c r="G186" s="75"/>
      <c r="H186" s="75"/>
      <c r="I186" s="80"/>
      <c r="J186" s="83" t="s">
        <v>29</v>
      </c>
    </row>
    <row r="187" spans="1:10" s="81" customFormat="1" x14ac:dyDescent="0.3">
      <c r="A187" s="82"/>
      <c r="B187" s="75"/>
      <c r="C187" s="73"/>
      <c r="D187" s="73"/>
      <c r="E187" s="74"/>
      <c r="F187" s="75"/>
      <c r="G187" s="75"/>
      <c r="H187" s="75"/>
      <c r="I187" s="80"/>
    </row>
    <row r="188" spans="1:10" s="81" customFormat="1" x14ac:dyDescent="0.3">
      <c r="A188" s="82"/>
      <c r="B188" s="75"/>
      <c r="C188" s="73"/>
      <c r="D188" s="73"/>
      <c r="E188" s="74"/>
      <c r="F188" s="75"/>
      <c r="G188" s="75"/>
      <c r="H188" s="75"/>
      <c r="I188" s="80"/>
      <c r="J188" s="83" t="s">
        <v>29</v>
      </c>
    </row>
    <row r="189" spans="1:10" s="81" customFormat="1" x14ac:dyDescent="0.3">
      <c r="A189" s="82"/>
      <c r="B189" s="75"/>
      <c r="C189" s="73"/>
      <c r="D189" s="73"/>
      <c r="E189" s="74"/>
      <c r="F189" s="75"/>
      <c r="G189" s="75"/>
      <c r="H189" s="75"/>
      <c r="I189" s="80"/>
      <c r="J189" s="83"/>
    </row>
    <row r="190" spans="1:10" s="81" customFormat="1" x14ac:dyDescent="0.3">
      <c r="A190" s="82"/>
      <c r="B190" s="75"/>
      <c r="C190" s="73"/>
      <c r="D190" s="73"/>
      <c r="E190" s="74"/>
      <c r="F190" s="75"/>
      <c r="G190" s="75"/>
      <c r="H190" s="75"/>
      <c r="I190" s="80"/>
      <c r="J190" s="83"/>
    </row>
    <row r="191" spans="1:10" s="81" customFormat="1" x14ac:dyDescent="0.3">
      <c r="A191" s="82"/>
      <c r="B191" s="75"/>
      <c r="C191" s="73"/>
      <c r="D191" s="73"/>
      <c r="E191" s="74"/>
      <c r="F191" s="75"/>
      <c r="G191" s="75"/>
      <c r="H191" s="75"/>
      <c r="I191" s="80"/>
      <c r="J191" s="83"/>
    </row>
    <row r="192" spans="1:10" s="81" customFormat="1" x14ac:dyDescent="0.3">
      <c r="A192" s="82"/>
      <c r="B192" s="75"/>
      <c r="C192" s="73"/>
      <c r="D192" s="73"/>
      <c r="E192" s="74"/>
      <c r="F192" s="75"/>
      <c r="G192" s="75"/>
      <c r="H192" s="75"/>
      <c r="I192" s="80"/>
      <c r="J192" s="83"/>
    </row>
    <row r="193" spans="1:10" s="81" customFormat="1" x14ac:dyDescent="0.3">
      <c r="A193" s="82"/>
      <c r="B193" s="75"/>
      <c r="C193" s="73"/>
      <c r="D193" s="73"/>
      <c r="E193" s="74"/>
      <c r="F193" s="75"/>
      <c r="G193" s="75"/>
      <c r="H193" s="75"/>
      <c r="I193" s="80"/>
      <c r="J193" s="83"/>
    </row>
    <row r="194" spans="1:10" s="81" customFormat="1" x14ac:dyDescent="0.3">
      <c r="A194" s="82"/>
      <c r="B194" s="75"/>
      <c r="C194" s="73"/>
      <c r="D194" s="73"/>
      <c r="E194" s="74"/>
      <c r="F194" s="75"/>
      <c r="G194" s="75"/>
      <c r="H194" s="75"/>
      <c r="I194" s="80"/>
      <c r="J194" s="83"/>
    </row>
    <row r="195" spans="1:10" s="81" customFormat="1" x14ac:dyDescent="0.3">
      <c r="A195" s="82"/>
      <c r="B195" s="75"/>
      <c r="C195" s="73"/>
      <c r="D195" s="73"/>
      <c r="E195" s="74"/>
      <c r="F195" s="75"/>
      <c r="G195" s="75"/>
      <c r="H195" s="75"/>
      <c r="I195" s="80"/>
      <c r="J195" s="83"/>
    </row>
    <row r="196" spans="1:10" s="81" customFormat="1" x14ac:dyDescent="0.3">
      <c r="A196" s="82"/>
      <c r="B196" s="75"/>
      <c r="C196" s="73"/>
      <c r="D196" s="73"/>
      <c r="E196" s="74"/>
      <c r="F196" s="75"/>
      <c r="G196" s="75"/>
      <c r="H196" s="75"/>
      <c r="I196" s="80"/>
      <c r="J196" s="83"/>
    </row>
    <row r="197" spans="1:10" s="81" customFormat="1" x14ac:dyDescent="0.3">
      <c r="A197" s="82"/>
      <c r="B197" s="75"/>
      <c r="C197" s="73"/>
      <c r="D197" s="73"/>
      <c r="E197" s="74"/>
      <c r="F197" s="75"/>
      <c r="G197" s="75"/>
      <c r="H197" s="75"/>
      <c r="I197" s="80"/>
      <c r="J197" s="83"/>
    </row>
    <row r="198" spans="1:10" s="81" customFormat="1" x14ac:dyDescent="0.3">
      <c r="A198" s="82"/>
      <c r="B198" s="75"/>
      <c r="C198" s="73"/>
      <c r="D198" s="73"/>
      <c r="E198" s="74"/>
      <c r="F198" s="75"/>
      <c r="G198" s="75"/>
      <c r="H198" s="75"/>
      <c r="I198" s="80"/>
      <c r="J198" s="83"/>
    </row>
    <row r="199" spans="1:10" s="81" customFormat="1" x14ac:dyDescent="0.3">
      <c r="A199" s="82"/>
      <c r="B199" s="75"/>
      <c r="C199" s="73"/>
      <c r="D199" s="73"/>
      <c r="E199" s="74"/>
      <c r="F199" s="75"/>
      <c r="G199" s="75"/>
      <c r="H199" s="75"/>
      <c r="I199" s="80"/>
      <c r="J199" s="83"/>
    </row>
    <row r="200" spans="1:10" s="81" customFormat="1" x14ac:dyDescent="0.3">
      <c r="A200" s="82"/>
      <c r="B200" s="75"/>
      <c r="C200" s="73"/>
      <c r="D200" s="73"/>
      <c r="E200" s="74"/>
      <c r="F200" s="75"/>
      <c r="G200" s="75"/>
      <c r="H200" s="75"/>
      <c r="I200" s="80"/>
      <c r="J200" s="83"/>
    </row>
    <row r="201" spans="1:10" s="81" customFormat="1" x14ac:dyDescent="0.3">
      <c r="A201" s="82"/>
      <c r="B201" s="75"/>
      <c r="C201" s="73"/>
      <c r="D201" s="73"/>
      <c r="E201" s="74"/>
      <c r="F201" s="75"/>
      <c r="G201" s="75"/>
      <c r="H201" s="75"/>
      <c r="I201" s="80"/>
      <c r="J201" s="83"/>
    </row>
    <row r="202" spans="1:10" s="81" customFormat="1" x14ac:dyDescent="0.3">
      <c r="A202" s="82"/>
      <c r="B202" s="75"/>
      <c r="C202" s="73"/>
      <c r="D202" s="73"/>
      <c r="E202" s="74"/>
      <c r="F202" s="75"/>
      <c r="G202" s="75"/>
      <c r="H202" s="75"/>
      <c r="I202" s="80"/>
      <c r="J202" s="83"/>
    </row>
    <row r="203" spans="1:10" s="81" customFormat="1" x14ac:dyDescent="0.3">
      <c r="A203" s="82"/>
      <c r="B203" s="75"/>
      <c r="C203" s="73"/>
      <c r="D203" s="73"/>
      <c r="E203" s="74"/>
      <c r="F203" s="75"/>
      <c r="G203" s="75"/>
      <c r="H203" s="75"/>
      <c r="I203" s="80"/>
      <c r="J203" s="83"/>
    </row>
    <row r="204" spans="1:10" s="81" customFormat="1" x14ac:dyDescent="0.3">
      <c r="A204" s="82"/>
      <c r="B204" s="75"/>
      <c r="C204" s="73"/>
      <c r="D204" s="73"/>
      <c r="E204" s="74"/>
      <c r="F204" s="75"/>
      <c r="G204" s="75"/>
      <c r="H204" s="75"/>
      <c r="I204" s="80"/>
      <c r="J204" s="83"/>
    </row>
    <row r="205" spans="1:10" s="81" customFormat="1" x14ac:dyDescent="0.3">
      <c r="A205" s="82"/>
      <c r="B205" s="75"/>
      <c r="C205" s="73"/>
      <c r="D205" s="73"/>
      <c r="E205" s="74"/>
      <c r="F205" s="75"/>
      <c r="G205" s="75"/>
      <c r="H205" s="75"/>
      <c r="I205" s="80"/>
      <c r="J205" s="83"/>
    </row>
    <row r="206" spans="1:10" s="81" customFormat="1" x14ac:dyDescent="0.3">
      <c r="A206" s="82"/>
      <c r="B206" s="75"/>
      <c r="C206" s="73"/>
      <c r="D206" s="73"/>
      <c r="E206" s="74"/>
      <c r="F206" s="75"/>
      <c r="G206" s="75"/>
      <c r="H206" s="75"/>
      <c r="I206" s="80"/>
      <c r="J206" s="83"/>
    </row>
    <row r="207" spans="1:10" s="81" customFormat="1" x14ac:dyDescent="0.3">
      <c r="A207" s="82"/>
      <c r="B207" s="75"/>
      <c r="C207" s="73"/>
      <c r="D207" s="73"/>
      <c r="E207" s="74"/>
      <c r="F207" s="75"/>
      <c r="G207" s="75"/>
      <c r="H207" s="75"/>
      <c r="I207" s="80"/>
      <c r="J207" s="83"/>
    </row>
    <row r="208" spans="1:10" s="81" customFormat="1" x14ac:dyDescent="0.3">
      <c r="A208" s="82"/>
      <c r="B208" s="75"/>
      <c r="C208" s="73"/>
      <c r="D208" s="73"/>
      <c r="E208" s="74"/>
      <c r="F208" s="75"/>
      <c r="G208" s="75"/>
      <c r="H208" s="75"/>
      <c r="I208" s="80"/>
      <c r="J208" s="83"/>
    </row>
    <row r="209" spans="1:10" s="81" customFormat="1" x14ac:dyDescent="0.3">
      <c r="A209" s="82"/>
      <c r="B209" s="75"/>
      <c r="C209" s="73"/>
      <c r="D209" s="73"/>
      <c r="E209" s="74"/>
      <c r="F209" s="75"/>
      <c r="G209" s="75"/>
      <c r="H209" s="75"/>
      <c r="I209" s="80"/>
      <c r="J209" s="83"/>
    </row>
    <row r="210" spans="1:10" s="81" customFormat="1" x14ac:dyDescent="0.3">
      <c r="A210" s="82"/>
      <c r="B210" s="75"/>
      <c r="C210" s="73"/>
      <c r="D210" s="73"/>
      <c r="E210" s="74"/>
      <c r="F210" s="75"/>
      <c r="G210" s="75"/>
      <c r="H210" s="75"/>
      <c r="I210" s="80"/>
      <c r="J210" s="83"/>
    </row>
    <row r="211" spans="1:10" s="81" customFormat="1" x14ac:dyDescent="0.3">
      <c r="A211" s="82"/>
      <c r="B211" s="75"/>
      <c r="C211" s="73"/>
      <c r="D211" s="73"/>
      <c r="E211" s="74"/>
      <c r="F211" s="75"/>
      <c r="G211" s="75"/>
      <c r="H211" s="75"/>
      <c r="I211" s="80"/>
      <c r="J211" s="83"/>
    </row>
    <row r="212" spans="1:10" s="81" customFormat="1" x14ac:dyDescent="0.3">
      <c r="A212" s="82"/>
      <c r="B212" s="75"/>
      <c r="C212" s="73"/>
      <c r="D212" s="73"/>
      <c r="E212" s="74"/>
      <c r="F212" s="75"/>
      <c r="G212" s="75"/>
      <c r="H212" s="75"/>
      <c r="I212" s="80"/>
      <c r="J212" s="83"/>
    </row>
    <row r="213" spans="1:10" s="81" customFormat="1" x14ac:dyDescent="0.3">
      <c r="A213" s="82"/>
      <c r="B213" s="75"/>
      <c r="C213" s="73"/>
      <c r="D213" s="73"/>
      <c r="E213" s="74"/>
      <c r="F213" s="75"/>
      <c r="G213" s="75"/>
      <c r="H213" s="75"/>
      <c r="I213" s="80"/>
      <c r="J213" s="83"/>
    </row>
    <row r="214" spans="1:10" s="81" customFormat="1" x14ac:dyDescent="0.3">
      <c r="A214" s="82"/>
      <c r="B214" s="75"/>
      <c r="C214" s="73"/>
      <c r="D214" s="73"/>
      <c r="E214" s="74"/>
      <c r="F214" s="75"/>
      <c r="G214" s="75"/>
      <c r="H214" s="75"/>
      <c r="I214" s="80"/>
      <c r="J214" s="83"/>
    </row>
    <row r="215" spans="1:10" s="81" customFormat="1" x14ac:dyDescent="0.3">
      <c r="A215" s="82"/>
      <c r="B215" s="75"/>
      <c r="C215" s="73"/>
      <c r="D215" s="73"/>
      <c r="E215" s="74"/>
      <c r="F215" s="75"/>
      <c r="G215" s="75"/>
      <c r="H215" s="75"/>
      <c r="I215" s="80"/>
      <c r="J215" s="83"/>
    </row>
    <row r="216" spans="1:10" s="81" customFormat="1" x14ac:dyDescent="0.3">
      <c r="A216" s="82"/>
      <c r="B216" s="75"/>
      <c r="C216" s="73"/>
      <c r="D216" s="73"/>
      <c r="E216" s="74"/>
      <c r="F216" s="75"/>
      <c r="G216" s="75"/>
      <c r="H216" s="75"/>
      <c r="I216" s="80"/>
      <c r="J216" s="83"/>
    </row>
    <row r="217" spans="1:10" s="81" customFormat="1" x14ac:dyDescent="0.3">
      <c r="A217" s="82"/>
      <c r="B217" s="75"/>
      <c r="C217" s="73"/>
      <c r="D217" s="73"/>
      <c r="E217" s="74"/>
      <c r="F217" s="75"/>
      <c r="G217" s="75"/>
      <c r="H217" s="75"/>
      <c r="I217" s="80"/>
      <c r="J217" s="83"/>
    </row>
    <row r="218" spans="1:10" s="81" customFormat="1" x14ac:dyDescent="0.3">
      <c r="A218" s="82"/>
      <c r="B218" s="75"/>
      <c r="C218" s="73"/>
      <c r="D218" s="73"/>
      <c r="E218" s="74"/>
      <c r="F218" s="75"/>
      <c r="G218" s="75"/>
      <c r="H218" s="75"/>
      <c r="I218" s="80"/>
      <c r="J218" s="83"/>
    </row>
    <row r="219" spans="1:10" s="81" customFormat="1" x14ac:dyDescent="0.3">
      <c r="A219" s="82"/>
      <c r="B219" s="75"/>
      <c r="C219" s="73"/>
      <c r="D219" s="73"/>
      <c r="E219" s="74"/>
      <c r="F219" s="75"/>
      <c r="G219" s="75"/>
      <c r="H219" s="75"/>
      <c r="I219" s="80"/>
      <c r="J219" s="83"/>
    </row>
    <row r="220" spans="1:10" s="81" customFormat="1" x14ac:dyDescent="0.3">
      <c r="A220" s="82"/>
      <c r="B220" s="75"/>
      <c r="C220" s="73"/>
      <c r="D220" s="73"/>
      <c r="E220" s="74"/>
      <c r="F220" s="75"/>
      <c r="G220" s="75"/>
      <c r="H220" s="75"/>
      <c r="I220" s="80"/>
      <c r="J220" s="83"/>
    </row>
    <row r="221" spans="1:10" s="81" customFormat="1" x14ac:dyDescent="0.3">
      <c r="A221" s="82"/>
      <c r="B221" s="75"/>
      <c r="C221" s="73"/>
      <c r="D221" s="73"/>
      <c r="E221" s="74"/>
      <c r="F221" s="75"/>
      <c r="G221" s="75"/>
      <c r="H221" s="75"/>
      <c r="I221" s="80"/>
      <c r="J221" s="83"/>
    </row>
    <row r="222" spans="1:10" s="81" customFormat="1" x14ac:dyDescent="0.3">
      <c r="A222" s="82"/>
      <c r="B222" s="75"/>
      <c r="C222" s="73"/>
      <c r="D222" s="73"/>
      <c r="E222" s="74"/>
      <c r="F222" s="75"/>
      <c r="G222" s="75"/>
      <c r="H222" s="75"/>
      <c r="I222" s="80"/>
      <c r="J222" s="83"/>
    </row>
    <row r="223" spans="1:10" s="81" customFormat="1" x14ac:dyDescent="0.3">
      <c r="A223" s="82"/>
      <c r="B223" s="75"/>
      <c r="C223" s="73"/>
      <c r="D223" s="73"/>
      <c r="E223" s="74"/>
      <c r="F223" s="75"/>
      <c r="G223" s="75"/>
      <c r="H223" s="75"/>
      <c r="I223" s="80"/>
      <c r="J223" s="83"/>
    </row>
    <row r="224" spans="1:10" s="81" customFormat="1" x14ac:dyDescent="0.3">
      <c r="A224" s="82"/>
      <c r="B224" s="75"/>
      <c r="C224" s="73"/>
      <c r="D224" s="73"/>
      <c r="E224" s="74"/>
      <c r="F224" s="75"/>
      <c r="G224" s="75"/>
      <c r="H224" s="75"/>
      <c r="I224" s="80"/>
      <c r="J224" s="83"/>
    </row>
    <row r="225" spans="1:10" s="81" customFormat="1" x14ac:dyDescent="0.3">
      <c r="A225" s="82"/>
      <c r="B225" s="75"/>
      <c r="C225" s="73"/>
      <c r="D225" s="73"/>
      <c r="E225" s="74"/>
      <c r="F225" s="75"/>
      <c r="G225" s="75"/>
      <c r="H225" s="75"/>
      <c r="I225" s="80"/>
      <c r="J225" s="83"/>
    </row>
    <row r="226" spans="1:10" s="81" customFormat="1" x14ac:dyDescent="0.3">
      <c r="A226" s="82"/>
      <c r="B226" s="75"/>
      <c r="C226" s="73"/>
      <c r="D226" s="73"/>
      <c r="E226" s="74"/>
      <c r="F226" s="75"/>
      <c r="G226" s="75"/>
      <c r="H226" s="75"/>
      <c r="I226" s="80"/>
      <c r="J226" s="83"/>
    </row>
    <row r="227" spans="1:10" s="81" customFormat="1" x14ac:dyDescent="0.3">
      <c r="A227" s="82"/>
      <c r="B227" s="75"/>
      <c r="C227" s="73"/>
      <c r="D227" s="73"/>
      <c r="E227" s="74"/>
      <c r="F227" s="75"/>
      <c r="G227" s="75"/>
      <c r="H227" s="75"/>
      <c r="I227" s="80"/>
      <c r="J227" s="83"/>
    </row>
    <row r="228" spans="1:10" s="81" customFormat="1" x14ac:dyDescent="0.3">
      <c r="A228" s="82"/>
      <c r="B228" s="75"/>
      <c r="C228" s="73"/>
      <c r="D228" s="73"/>
      <c r="E228" s="74"/>
      <c r="F228" s="75"/>
      <c r="G228" s="75"/>
      <c r="H228" s="75"/>
      <c r="I228" s="80"/>
      <c r="J228" s="83"/>
    </row>
    <row r="229" spans="1:10" s="81" customFormat="1" x14ac:dyDescent="0.3">
      <c r="A229" s="82"/>
      <c r="B229" s="75"/>
      <c r="C229" s="73"/>
      <c r="D229" s="73"/>
      <c r="E229" s="74"/>
      <c r="F229" s="75"/>
      <c r="G229" s="75"/>
      <c r="H229" s="75"/>
      <c r="I229" s="80"/>
      <c r="J229" s="83"/>
    </row>
    <row r="230" spans="1:10" s="81" customFormat="1" x14ac:dyDescent="0.3">
      <c r="A230" s="82"/>
      <c r="B230" s="75"/>
      <c r="C230" s="73"/>
      <c r="D230" s="73"/>
      <c r="E230" s="74"/>
      <c r="F230" s="75"/>
      <c r="G230" s="75"/>
      <c r="H230" s="75"/>
      <c r="I230" s="80"/>
      <c r="J230" s="83"/>
    </row>
    <row r="231" spans="1:10" s="81" customFormat="1" x14ac:dyDescent="0.3">
      <c r="A231" s="82"/>
      <c r="B231" s="75"/>
      <c r="C231" s="73"/>
      <c r="D231" s="73"/>
      <c r="E231" s="74"/>
      <c r="F231" s="75"/>
      <c r="G231" s="75"/>
      <c r="H231" s="75"/>
      <c r="I231" s="80"/>
    </row>
    <row r="232" spans="1:10" s="81" customFormat="1" x14ac:dyDescent="0.3">
      <c r="A232" s="82"/>
      <c r="B232" s="75"/>
      <c r="C232" s="73"/>
      <c r="D232" s="73"/>
      <c r="E232" s="74"/>
      <c r="F232" s="75"/>
      <c r="G232" s="75"/>
      <c r="H232" s="75"/>
      <c r="I232" s="80"/>
      <c r="J232" s="83" t="s">
        <v>29</v>
      </c>
    </row>
    <row r="233" spans="1:10" s="81" customFormat="1" x14ac:dyDescent="0.3">
      <c r="A233" s="82"/>
      <c r="B233" s="75"/>
      <c r="C233" s="73"/>
      <c r="D233" s="73"/>
      <c r="E233" s="74"/>
      <c r="F233" s="75"/>
      <c r="G233" s="75"/>
      <c r="H233" s="75"/>
      <c r="I233" s="80"/>
    </row>
    <row r="234" spans="1:10" s="81" customFormat="1" x14ac:dyDescent="0.3">
      <c r="A234" s="82"/>
      <c r="B234" s="75"/>
      <c r="C234" s="73"/>
      <c r="D234" s="73"/>
      <c r="E234" s="74"/>
      <c r="F234" s="75"/>
      <c r="G234" s="75"/>
      <c r="H234" s="75"/>
      <c r="I234" s="80"/>
      <c r="J234" s="83" t="s">
        <v>29</v>
      </c>
    </row>
    <row r="235" spans="1:10" s="81" customFormat="1" x14ac:dyDescent="0.3">
      <c r="A235" s="82"/>
      <c r="B235" s="75"/>
      <c r="C235" s="73"/>
      <c r="D235" s="73"/>
      <c r="E235" s="74"/>
      <c r="F235" s="75"/>
      <c r="G235" s="75"/>
      <c r="H235" s="75"/>
      <c r="I235" s="80"/>
    </row>
    <row r="236" spans="1:10" s="81" customFormat="1" x14ac:dyDescent="0.3">
      <c r="A236" s="82"/>
      <c r="B236" s="75"/>
      <c r="C236" s="73"/>
      <c r="D236" s="73"/>
      <c r="E236" s="74"/>
      <c r="F236" s="75"/>
      <c r="G236" s="75"/>
      <c r="H236" s="75"/>
      <c r="I236" s="80"/>
      <c r="J236" s="83" t="s">
        <v>29</v>
      </c>
    </row>
    <row r="237" spans="1:10" s="81" customFormat="1" x14ac:dyDescent="0.3">
      <c r="A237" s="82"/>
      <c r="B237" s="75"/>
      <c r="C237" s="73"/>
      <c r="D237" s="73"/>
      <c r="E237" s="74"/>
      <c r="F237" s="75"/>
      <c r="G237" s="75"/>
      <c r="H237" s="75"/>
      <c r="I237" s="80"/>
      <c r="J237" s="83"/>
    </row>
    <row r="238" spans="1:10" s="81" customFormat="1" x14ac:dyDescent="0.3">
      <c r="A238" s="82"/>
      <c r="B238" s="75"/>
      <c r="C238" s="73"/>
      <c r="D238" s="73"/>
      <c r="E238" s="74"/>
      <c r="F238" s="75"/>
      <c r="G238" s="75"/>
      <c r="H238" s="75"/>
      <c r="I238" s="80"/>
      <c r="J238" s="83"/>
    </row>
    <row r="239" spans="1:10" s="81" customFormat="1" x14ac:dyDescent="0.3">
      <c r="A239" s="82"/>
      <c r="B239" s="75"/>
      <c r="C239" s="73"/>
      <c r="D239" s="73"/>
      <c r="E239" s="74"/>
      <c r="F239" s="75"/>
      <c r="G239" s="75"/>
      <c r="H239" s="75"/>
      <c r="I239" s="80"/>
      <c r="J239" s="83"/>
    </row>
    <row r="240" spans="1:10" s="81" customFormat="1" x14ac:dyDescent="0.3">
      <c r="A240" s="82"/>
      <c r="B240" s="75"/>
      <c r="C240" s="73"/>
      <c r="D240" s="73"/>
      <c r="E240" s="74"/>
      <c r="F240" s="75"/>
      <c r="G240" s="75"/>
      <c r="H240" s="75"/>
      <c r="I240" s="80"/>
      <c r="J240" s="83"/>
    </row>
    <row r="241" spans="1:10" s="81" customFormat="1" x14ac:dyDescent="0.3">
      <c r="A241" s="82"/>
      <c r="B241" s="75"/>
      <c r="C241" s="73"/>
      <c r="D241" s="73"/>
      <c r="E241" s="74"/>
      <c r="F241" s="75"/>
      <c r="G241" s="75"/>
      <c r="H241" s="75"/>
      <c r="I241" s="80"/>
      <c r="J241" s="83"/>
    </row>
    <row r="242" spans="1:10" s="81" customFormat="1" x14ac:dyDescent="0.3">
      <c r="A242" s="82"/>
      <c r="B242" s="75"/>
      <c r="C242" s="73"/>
      <c r="D242" s="73"/>
      <c r="E242" s="74"/>
      <c r="F242" s="75"/>
      <c r="G242" s="75"/>
      <c r="H242" s="75"/>
      <c r="I242" s="80"/>
      <c r="J242" s="83"/>
    </row>
    <row r="243" spans="1:10" s="81" customFormat="1" x14ac:dyDescent="0.3">
      <c r="A243" s="82"/>
      <c r="B243" s="75"/>
      <c r="C243" s="73"/>
      <c r="D243" s="73"/>
      <c r="E243" s="74"/>
      <c r="F243" s="75"/>
      <c r="G243" s="75"/>
      <c r="H243" s="75"/>
      <c r="I243" s="80"/>
      <c r="J243" s="83"/>
    </row>
    <row r="244" spans="1:10" s="81" customFormat="1" x14ac:dyDescent="0.3">
      <c r="A244" s="82"/>
      <c r="B244" s="75"/>
      <c r="C244" s="73"/>
      <c r="D244" s="73"/>
      <c r="E244" s="74"/>
      <c r="F244" s="75"/>
      <c r="G244" s="75"/>
      <c r="H244" s="75"/>
      <c r="I244" s="80"/>
      <c r="J244" s="83"/>
    </row>
    <row r="245" spans="1:10" s="81" customFormat="1" x14ac:dyDescent="0.3">
      <c r="A245" s="82"/>
      <c r="B245" s="75"/>
      <c r="C245" s="73"/>
      <c r="D245" s="73"/>
      <c r="E245" s="74"/>
      <c r="F245" s="75"/>
      <c r="G245" s="75"/>
      <c r="H245" s="75"/>
      <c r="I245" s="80"/>
      <c r="J245" s="83"/>
    </row>
    <row r="246" spans="1:10" s="81" customFormat="1" x14ac:dyDescent="0.3">
      <c r="A246" s="82"/>
      <c r="B246" s="75"/>
      <c r="C246" s="73"/>
      <c r="D246" s="73"/>
      <c r="E246" s="74"/>
      <c r="F246" s="75"/>
      <c r="G246" s="75"/>
      <c r="H246" s="75"/>
      <c r="I246" s="80"/>
      <c r="J246" s="83"/>
    </row>
    <row r="247" spans="1:10" s="81" customFormat="1" x14ac:dyDescent="0.3">
      <c r="A247" s="82"/>
      <c r="B247" s="75"/>
      <c r="C247" s="73"/>
      <c r="D247" s="73"/>
      <c r="E247" s="74"/>
      <c r="F247" s="75"/>
      <c r="G247" s="75"/>
      <c r="H247" s="75"/>
      <c r="I247" s="80"/>
      <c r="J247" s="83"/>
    </row>
    <row r="248" spans="1:10" s="81" customFormat="1" x14ac:dyDescent="0.3">
      <c r="A248" s="82"/>
      <c r="B248" s="75"/>
      <c r="C248" s="73"/>
      <c r="D248" s="73"/>
      <c r="E248" s="74"/>
      <c r="F248" s="75"/>
      <c r="G248" s="75"/>
      <c r="H248" s="75"/>
      <c r="I248" s="80"/>
      <c r="J248" s="83"/>
    </row>
    <row r="249" spans="1:10" s="81" customFormat="1" x14ac:dyDescent="0.3">
      <c r="A249" s="82"/>
      <c r="B249" s="75"/>
      <c r="C249" s="73"/>
      <c r="D249" s="73"/>
      <c r="E249" s="74"/>
      <c r="F249" s="75"/>
      <c r="G249" s="75"/>
      <c r="H249" s="75"/>
      <c r="I249" s="80"/>
      <c r="J249" s="83"/>
    </row>
    <row r="250" spans="1:10" s="81" customFormat="1" x14ac:dyDescent="0.3">
      <c r="A250" s="82"/>
      <c r="B250" s="75"/>
      <c r="C250" s="73"/>
      <c r="D250" s="73"/>
      <c r="E250" s="74"/>
      <c r="F250" s="75"/>
      <c r="G250" s="75"/>
      <c r="H250" s="75"/>
      <c r="I250" s="80"/>
      <c r="J250" s="83"/>
    </row>
    <row r="251" spans="1:10" s="81" customFormat="1" x14ac:dyDescent="0.3">
      <c r="A251" s="82"/>
      <c r="B251" s="75"/>
      <c r="C251" s="73"/>
      <c r="D251" s="73"/>
      <c r="E251" s="74"/>
      <c r="F251" s="75"/>
      <c r="G251" s="75"/>
      <c r="H251" s="75"/>
      <c r="I251" s="80"/>
      <c r="J251" s="83"/>
    </row>
    <row r="252" spans="1:10" s="81" customFormat="1" x14ac:dyDescent="0.3">
      <c r="A252" s="82"/>
      <c r="B252" s="75"/>
      <c r="C252" s="73"/>
      <c r="D252" s="73"/>
      <c r="E252" s="74"/>
      <c r="F252" s="75"/>
      <c r="G252" s="75"/>
      <c r="H252" s="75"/>
      <c r="I252" s="80"/>
      <c r="J252" s="83"/>
    </row>
    <row r="253" spans="1:10" s="81" customFormat="1" x14ac:dyDescent="0.3">
      <c r="A253" s="82"/>
      <c r="B253" s="75"/>
      <c r="C253" s="73"/>
      <c r="D253" s="73"/>
      <c r="E253" s="74"/>
      <c r="F253" s="75"/>
      <c r="G253" s="75"/>
      <c r="H253" s="75"/>
      <c r="I253" s="80"/>
      <c r="J253" s="83"/>
    </row>
    <row r="254" spans="1:10" s="81" customFormat="1" x14ac:dyDescent="0.3">
      <c r="A254" s="82"/>
      <c r="B254" s="75"/>
      <c r="C254" s="73"/>
      <c r="D254" s="73"/>
      <c r="E254" s="74"/>
      <c r="F254" s="75"/>
      <c r="G254" s="75"/>
      <c r="H254" s="75"/>
      <c r="I254" s="80"/>
      <c r="J254" s="83"/>
    </row>
    <row r="255" spans="1:10" s="81" customFormat="1" x14ac:dyDescent="0.3">
      <c r="A255" s="82"/>
      <c r="B255" s="75"/>
      <c r="C255" s="73"/>
      <c r="D255" s="73"/>
      <c r="E255" s="74"/>
      <c r="F255" s="75"/>
      <c r="G255" s="75"/>
      <c r="H255" s="75"/>
      <c r="I255" s="80"/>
      <c r="J255" s="83"/>
    </row>
    <row r="256" spans="1:10" s="81" customFormat="1" x14ac:dyDescent="0.3">
      <c r="A256" s="82"/>
      <c r="B256" s="75"/>
      <c r="C256" s="73"/>
      <c r="D256" s="73"/>
      <c r="E256" s="74"/>
      <c r="F256" s="75"/>
      <c r="G256" s="75"/>
      <c r="H256" s="75"/>
      <c r="I256" s="80"/>
      <c r="J256" s="83"/>
    </row>
    <row r="257" spans="1:10" s="81" customFormat="1" x14ac:dyDescent="0.3">
      <c r="A257" s="82"/>
      <c r="B257" s="75"/>
      <c r="C257" s="73"/>
      <c r="D257" s="73"/>
      <c r="E257" s="74"/>
      <c r="F257" s="75"/>
      <c r="G257" s="75"/>
      <c r="H257" s="75"/>
      <c r="I257" s="80"/>
      <c r="J257" s="83"/>
    </row>
    <row r="258" spans="1:10" s="81" customFormat="1" x14ac:dyDescent="0.3">
      <c r="A258" s="82"/>
      <c r="B258" s="75"/>
      <c r="C258" s="73"/>
      <c r="D258" s="73"/>
      <c r="E258" s="74"/>
      <c r="F258" s="75"/>
      <c r="G258" s="75"/>
      <c r="H258" s="75"/>
      <c r="I258" s="80"/>
      <c r="J258" s="83"/>
    </row>
    <row r="259" spans="1:10" s="81" customFormat="1" x14ac:dyDescent="0.3">
      <c r="A259" s="82"/>
      <c r="B259" s="75"/>
      <c r="C259" s="73"/>
      <c r="D259" s="73"/>
      <c r="E259" s="74"/>
      <c r="F259" s="75"/>
      <c r="G259" s="75"/>
      <c r="H259" s="75"/>
      <c r="I259" s="80"/>
      <c r="J259" s="83"/>
    </row>
    <row r="260" spans="1:10" s="81" customFormat="1" x14ac:dyDescent="0.3">
      <c r="A260" s="82"/>
      <c r="B260" s="75"/>
      <c r="C260" s="73"/>
      <c r="D260" s="73"/>
      <c r="E260" s="74"/>
      <c r="F260" s="75"/>
      <c r="G260" s="129"/>
      <c r="H260" s="75"/>
      <c r="I260" s="80"/>
      <c r="J260" s="83"/>
    </row>
    <row r="261" spans="1:10" s="81" customFormat="1" x14ac:dyDescent="0.3">
      <c r="A261" s="82"/>
      <c r="B261" s="75"/>
      <c r="C261" s="73"/>
      <c r="D261" s="73"/>
      <c r="E261" s="74"/>
      <c r="F261" s="75"/>
      <c r="G261" s="129"/>
      <c r="H261" s="75"/>
      <c r="I261" s="80"/>
      <c r="J261" s="83"/>
    </row>
    <row r="262" spans="1:10" s="81" customFormat="1" x14ac:dyDescent="0.3">
      <c r="A262" s="82"/>
      <c r="B262" s="75"/>
      <c r="C262" s="73"/>
      <c r="D262" s="73"/>
      <c r="E262" s="74"/>
      <c r="F262" s="75"/>
      <c r="G262" s="129"/>
      <c r="H262" s="75"/>
      <c r="I262" s="80"/>
      <c r="J262" s="83"/>
    </row>
    <row r="263" spans="1:10" s="81" customFormat="1" x14ac:dyDescent="0.3">
      <c r="A263" s="82"/>
      <c r="B263" s="75"/>
      <c r="C263" s="73"/>
      <c r="D263" s="73"/>
      <c r="E263" s="74"/>
      <c r="F263" s="75"/>
      <c r="G263" s="129"/>
      <c r="H263" s="75"/>
      <c r="I263" s="80"/>
      <c r="J263" s="83"/>
    </row>
    <row r="264" spans="1:10" s="81" customFormat="1" x14ac:dyDescent="0.3">
      <c r="A264" s="82"/>
      <c r="B264" s="75"/>
      <c r="C264" s="73"/>
      <c r="D264" s="73"/>
      <c r="E264" s="74"/>
      <c r="F264" s="75"/>
      <c r="G264" s="129"/>
      <c r="H264" s="75"/>
      <c r="I264" s="80"/>
      <c r="J264" s="83"/>
    </row>
    <row r="265" spans="1:10" s="81" customFormat="1" x14ac:dyDescent="0.3">
      <c r="A265" s="82"/>
      <c r="B265" s="75"/>
      <c r="C265" s="73"/>
      <c r="D265" s="73"/>
      <c r="E265" s="74"/>
      <c r="F265" s="75"/>
      <c r="G265" s="129"/>
      <c r="H265" s="75"/>
      <c r="I265" s="80"/>
      <c r="J265" s="83"/>
    </row>
    <row r="266" spans="1:10" s="81" customFormat="1" x14ac:dyDescent="0.3">
      <c r="A266" s="82"/>
      <c r="B266" s="75"/>
      <c r="C266" s="73"/>
      <c r="D266" s="73"/>
      <c r="E266" s="74"/>
      <c r="F266" s="75"/>
      <c r="G266" s="129"/>
      <c r="H266" s="75"/>
      <c r="I266" s="80"/>
      <c r="J266" s="83"/>
    </row>
    <row r="267" spans="1:10" s="81" customFormat="1" x14ac:dyDescent="0.3">
      <c r="A267" s="82"/>
      <c r="B267" s="75"/>
      <c r="C267" s="73"/>
      <c r="D267" s="73"/>
      <c r="E267" s="74"/>
      <c r="F267" s="75"/>
      <c r="G267" s="129"/>
      <c r="H267" s="75"/>
      <c r="I267" s="80"/>
      <c r="J267" s="83"/>
    </row>
    <row r="268" spans="1:10" s="81" customFormat="1" x14ac:dyDescent="0.3">
      <c r="A268" s="82"/>
      <c r="B268" s="75"/>
      <c r="C268" s="73"/>
      <c r="D268" s="73"/>
      <c r="E268" s="74"/>
      <c r="F268" s="75"/>
      <c r="G268" s="129"/>
      <c r="H268" s="75"/>
      <c r="I268" s="80"/>
      <c r="J268" s="83"/>
    </row>
    <row r="269" spans="1:10" s="81" customFormat="1" x14ac:dyDescent="0.3">
      <c r="A269" s="82"/>
      <c r="B269" s="75"/>
      <c r="C269" s="73"/>
      <c r="D269" s="73"/>
      <c r="E269" s="74"/>
      <c r="F269" s="75"/>
      <c r="G269" s="129"/>
      <c r="H269" s="75"/>
      <c r="I269" s="80"/>
      <c r="J269" s="83"/>
    </row>
    <row r="270" spans="1:10" s="81" customFormat="1" x14ac:dyDescent="0.3">
      <c r="A270" s="82"/>
      <c r="B270" s="75"/>
      <c r="C270" s="73"/>
      <c r="D270" s="73"/>
      <c r="E270" s="74"/>
      <c r="F270" s="75"/>
      <c r="G270" s="129"/>
      <c r="H270" s="75"/>
      <c r="I270" s="80"/>
      <c r="J270" s="83"/>
    </row>
    <row r="271" spans="1:10" s="81" customFormat="1" x14ac:dyDescent="0.3">
      <c r="A271" s="82"/>
      <c r="B271" s="75"/>
      <c r="C271" s="73"/>
      <c r="D271" s="73"/>
      <c r="E271" s="74"/>
      <c r="F271" s="75"/>
      <c r="G271" s="129"/>
      <c r="H271" s="75"/>
      <c r="I271" s="80"/>
      <c r="J271" s="83"/>
    </row>
    <row r="272" spans="1:10" s="81" customFormat="1" x14ac:dyDescent="0.3">
      <c r="A272" s="82"/>
      <c r="B272" s="75"/>
      <c r="C272" s="73"/>
      <c r="D272" s="73"/>
      <c r="E272" s="74"/>
      <c r="F272" s="75"/>
      <c r="G272" s="129"/>
      <c r="H272" s="75"/>
      <c r="I272" s="80"/>
      <c r="J272" s="83"/>
    </row>
    <row r="273" spans="1:10" s="81" customFormat="1" x14ac:dyDescent="0.3">
      <c r="A273" s="82"/>
      <c r="B273" s="75"/>
      <c r="C273" s="73"/>
      <c r="D273" s="73"/>
      <c r="E273" s="74"/>
      <c r="F273" s="75"/>
      <c r="G273" s="129"/>
      <c r="H273" s="75"/>
      <c r="I273" s="80"/>
      <c r="J273" s="83"/>
    </row>
    <row r="274" spans="1:10" s="81" customFormat="1" x14ac:dyDescent="0.3">
      <c r="A274" s="82"/>
      <c r="B274" s="75"/>
      <c r="C274" s="73"/>
      <c r="D274" s="73"/>
      <c r="E274" s="74"/>
      <c r="F274" s="75"/>
      <c r="G274" s="129"/>
      <c r="H274" s="75"/>
      <c r="I274" s="80"/>
      <c r="J274" s="83"/>
    </row>
    <row r="275" spans="1:10" s="81" customFormat="1" x14ac:dyDescent="0.3">
      <c r="A275" s="82"/>
      <c r="B275" s="75"/>
      <c r="C275" s="73"/>
      <c r="D275" s="73"/>
      <c r="E275" s="74"/>
      <c r="F275" s="75"/>
      <c r="G275" s="129"/>
      <c r="H275" s="75"/>
      <c r="I275" s="80"/>
      <c r="J275" s="83"/>
    </row>
    <row r="276" spans="1:10" s="81" customFormat="1" x14ac:dyDescent="0.3">
      <c r="A276" s="82"/>
      <c r="B276" s="75"/>
      <c r="C276" s="73"/>
      <c r="D276" s="73"/>
      <c r="E276" s="74"/>
      <c r="F276" s="75"/>
      <c r="G276" s="129"/>
      <c r="H276" s="75"/>
      <c r="I276" s="80"/>
      <c r="J276" s="83"/>
    </row>
    <row r="277" spans="1:10" s="81" customFormat="1" x14ac:dyDescent="0.3">
      <c r="A277" s="82"/>
      <c r="B277" s="75"/>
      <c r="C277" s="73"/>
      <c r="D277" s="73"/>
      <c r="E277" s="74"/>
      <c r="F277" s="75"/>
      <c r="G277" s="129"/>
      <c r="H277" s="75"/>
      <c r="I277" s="80"/>
      <c r="J277" s="83"/>
    </row>
    <row r="278" spans="1:10" s="81" customFormat="1" x14ac:dyDescent="0.3">
      <c r="A278" s="82"/>
      <c r="B278" s="75"/>
      <c r="C278" s="73"/>
      <c r="D278" s="73"/>
      <c r="E278" s="74"/>
      <c r="F278" s="75"/>
      <c r="G278" s="129"/>
      <c r="H278" s="75"/>
      <c r="I278" s="80"/>
      <c r="J278" s="83"/>
    </row>
    <row r="279" spans="1:10" s="81" customFormat="1" x14ac:dyDescent="0.3">
      <c r="A279" s="82"/>
      <c r="B279" s="75"/>
      <c r="C279" s="73"/>
      <c r="D279" s="73"/>
      <c r="E279" s="74"/>
      <c r="F279" s="75"/>
      <c r="G279" s="129"/>
      <c r="H279" s="75"/>
      <c r="I279" s="80"/>
      <c r="J279" s="83"/>
    </row>
    <row r="280" spans="1:10" s="81" customFormat="1" x14ac:dyDescent="0.3">
      <c r="A280" s="82"/>
      <c r="B280" s="75"/>
      <c r="C280" s="73"/>
      <c r="D280" s="73"/>
      <c r="E280" s="74"/>
      <c r="F280" s="75"/>
      <c r="G280" s="129"/>
      <c r="H280" s="75"/>
      <c r="I280" s="80"/>
      <c r="J280" s="83"/>
    </row>
    <row r="281" spans="1:10" s="81" customFormat="1" x14ac:dyDescent="0.3">
      <c r="A281" s="82"/>
      <c r="B281" s="75"/>
      <c r="C281" s="73"/>
      <c r="D281" s="73"/>
      <c r="E281" s="74"/>
      <c r="F281" s="75"/>
      <c r="G281" s="129"/>
      <c r="H281" s="75"/>
      <c r="I281" s="80"/>
      <c r="J281" s="83"/>
    </row>
    <row r="282" spans="1:10" s="81" customFormat="1" x14ac:dyDescent="0.3">
      <c r="A282" s="82"/>
      <c r="B282" s="75"/>
      <c r="C282" s="73"/>
      <c r="D282" s="73"/>
      <c r="E282" s="74"/>
      <c r="F282" s="75"/>
      <c r="G282" s="129"/>
      <c r="H282" s="75"/>
      <c r="I282" s="80"/>
      <c r="J282" s="83"/>
    </row>
    <row r="283" spans="1:10" s="81" customFormat="1" x14ac:dyDescent="0.3">
      <c r="A283" s="82"/>
      <c r="B283" s="75"/>
      <c r="C283" s="73"/>
      <c r="D283" s="73"/>
      <c r="E283" s="74"/>
      <c r="F283" s="75"/>
      <c r="G283" s="129"/>
      <c r="H283" s="75"/>
      <c r="I283" s="80"/>
      <c r="J283" s="83"/>
    </row>
    <row r="284" spans="1:10" s="81" customFormat="1" x14ac:dyDescent="0.3">
      <c r="A284" s="82"/>
      <c r="B284" s="75"/>
      <c r="C284" s="73"/>
      <c r="D284" s="73"/>
      <c r="E284" s="74"/>
      <c r="F284" s="75"/>
      <c r="G284" s="75"/>
      <c r="H284" s="75"/>
      <c r="I284" s="80"/>
      <c r="J284" s="83"/>
    </row>
    <row r="285" spans="1:10" s="81" customFormat="1" x14ac:dyDescent="0.3">
      <c r="A285" s="82"/>
      <c r="B285" s="75"/>
      <c r="C285" s="73"/>
      <c r="D285" s="73"/>
      <c r="E285" s="74"/>
      <c r="F285" s="75"/>
      <c r="G285" s="75"/>
      <c r="H285" s="75"/>
      <c r="I285" s="80"/>
      <c r="J285" s="83"/>
    </row>
    <row r="286" spans="1:10" s="81" customFormat="1" x14ac:dyDescent="0.3">
      <c r="A286" s="82"/>
      <c r="B286" s="75"/>
      <c r="C286" s="73"/>
      <c r="D286" s="73"/>
      <c r="E286" s="74"/>
      <c r="F286" s="75"/>
      <c r="G286" s="75"/>
      <c r="H286" s="75"/>
      <c r="I286" s="80"/>
      <c r="J286" s="83"/>
    </row>
    <row r="287" spans="1:10" s="81" customFormat="1" x14ac:dyDescent="0.3">
      <c r="A287" s="82"/>
      <c r="B287" s="75"/>
      <c r="C287" s="73"/>
      <c r="D287" s="73"/>
      <c r="E287" s="74"/>
      <c r="F287" s="75"/>
      <c r="G287" s="75"/>
      <c r="H287" s="75"/>
      <c r="I287" s="80"/>
      <c r="J287" s="83"/>
    </row>
    <row r="288" spans="1:10" s="81" customFormat="1" x14ac:dyDescent="0.3">
      <c r="A288" s="82"/>
      <c r="B288" s="75"/>
      <c r="C288" s="73"/>
      <c r="D288" s="73"/>
      <c r="E288" s="74"/>
      <c r="F288" s="75"/>
      <c r="G288" s="75"/>
      <c r="H288" s="75"/>
      <c r="I288" s="80"/>
      <c r="J288" s="83"/>
    </row>
    <row r="289" spans="1:10" s="81" customFormat="1" x14ac:dyDescent="0.3">
      <c r="A289" s="82"/>
      <c r="B289" s="75"/>
      <c r="C289" s="73"/>
      <c r="D289" s="73"/>
      <c r="E289" s="74"/>
      <c r="F289" s="75"/>
      <c r="G289" s="75"/>
      <c r="H289" s="75"/>
      <c r="I289" s="80"/>
      <c r="J289" s="83"/>
    </row>
    <row r="290" spans="1:10" s="81" customFormat="1" x14ac:dyDescent="0.3">
      <c r="A290" s="82"/>
      <c r="B290" s="75"/>
      <c r="C290" s="73"/>
      <c r="D290" s="73"/>
      <c r="E290" s="74"/>
      <c r="F290" s="75"/>
      <c r="G290" s="75"/>
      <c r="H290" s="75"/>
      <c r="I290" s="80"/>
      <c r="J290" s="83"/>
    </row>
    <row r="291" spans="1:10" s="81" customFormat="1" x14ac:dyDescent="0.3">
      <c r="A291" s="82"/>
      <c r="B291" s="75"/>
      <c r="C291" s="73"/>
      <c r="D291" s="73"/>
      <c r="E291" s="74"/>
      <c r="F291" s="75"/>
      <c r="G291" s="75"/>
      <c r="H291" s="75"/>
      <c r="I291" s="80"/>
      <c r="J291" s="83"/>
    </row>
    <row r="292" spans="1:10" s="81" customFormat="1" x14ac:dyDescent="0.3">
      <c r="A292" s="82"/>
      <c r="B292" s="75"/>
      <c r="C292" s="73"/>
      <c r="D292" s="73"/>
      <c r="E292" s="74"/>
      <c r="F292" s="75"/>
      <c r="G292" s="75"/>
      <c r="H292" s="75"/>
      <c r="I292" s="80"/>
      <c r="J292" s="83"/>
    </row>
    <row r="293" spans="1:10" s="81" customFormat="1" x14ac:dyDescent="0.3">
      <c r="A293" s="82"/>
      <c r="B293" s="75"/>
      <c r="C293" s="73"/>
      <c r="D293" s="73"/>
      <c r="E293" s="74"/>
      <c r="F293" s="75"/>
      <c r="G293" s="75"/>
      <c r="H293" s="75"/>
      <c r="I293" s="80"/>
      <c r="J293" s="83"/>
    </row>
    <row r="294" spans="1:10" s="81" customFormat="1" x14ac:dyDescent="0.3">
      <c r="A294" s="82"/>
      <c r="B294" s="75"/>
      <c r="C294" s="73"/>
      <c r="D294" s="73"/>
      <c r="E294" s="74"/>
      <c r="F294" s="75"/>
      <c r="G294" s="75"/>
      <c r="H294" s="75"/>
      <c r="I294" s="80"/>
      <c r="J294" s="83"/>
    </row>
    <row r="295" spans="1:10" s="81" customFormat="1" x14ac:dyDescent="0.3">
      <c r="A295" s="82"/>
      <c r="B295" s="75"/>
      <c r="C295" s="73"/>
      <c r="D295" s="73"/>
      <c r="E295" s="74"/>
      <c r="F295" s="75"/>
      <c r="G295" s="75"/>
      <c r="H295" s="75"/>
      <c r="I295" s="80"/>
      <c r="J295" s="83"/>
    </row>
    <row r="296" spans="1:10" s="81" customFormat="1" x14ac:dyDescent="0.3">
      <c r="A296" s="82"/>
      <c r="B296" s="75"/>
      <c r="C296" s="73"/>
      <c r="D296" s="73"/>
      <c r="E296" s="74"/>
      <c r="F296" s="75"/>
      <c r="G296" s="75"/>
      <c r="H296" s="75"/>
      <c r="I296" s="80"/>
      <c r="J296" s="83"/>
    </row>
    <row r="297" spans="1:10" s="81" customFormat="1" x14ac:dyDescent="0.3">
      <c r="A297" s="82"/>
      <c r="B297" s="75"/>
      <c r="C297" s="73"/>
      <c r="D297" s="73"/>
      <c r="E297" s="74"/>
      <c r="F297" s="75"/>
      <c r="G297" s="75"/>
      <c r="H297" s="75"/>
      <c r="I297" s="80"/>
      <c r="J297" s="83"/>
    </row>
    <row r="298" spans="1:10" s="81" customFormat="1" x14ac:dyDescent="0.3">
      <c r="A298" s="82"/>
      <c r="B298" s="75"/>
      <c r="C298" s="73"/>
      <c r="D298" s="73"/>
      <c r="E298" s="74"/>
      <c r="F298" s="75"/>
      <c r="G298" s="75"/>
      <c r="H298" s="75"/>
      <c r="I298" s="80"/>
      <c r="J298" s="83"/>
    </row>
    <row r="299" spans="1:10" s="81" customFormat="1" x14ac:dyDescent="0.3">
      <c r="A299" s="82"/>
      <c r="B299" s="75"/>
      <c r="C299" s="73"/>
      <c r="D299" s="73"/>
      <c r="E299" s="74"/>
      <c r="F299" s="75"/>
      <c r="G299" s="75"/>
      <c r="H299" s="75"/>
      <c r="I299" s="80"/>
      <c r="J299" s="83"/>
    </row>
    <row r="300" spans="1:10" s="81" customFormat="1" x14ac:dyDescent="0.3">
      <c r="A300" s="82"/>
      <c r="B300" s="75"/>
      <c r="C300" s="73"/>
      <c r="D300" s="73"/>
      <c r="E300" s="74"/>
      <c r="F300" s="75"/>
      <c r="G300" s="75"/>
      <c r="H300" s="75"/>
      <c r="I300" s="80"/>
      <c r="J300" s="83"/>
    </row>
    <row r="301" spans="1:10" s="81" customFormat="1" x14ac:dyDescent="0.3">
      <c r="A301" s="82"/>
      <c r="B301" s="75"/>
      <c r="C301" s="73"/>
      <c r="D301" s="73"/>
      <c r="E301" s="74"/>
      <c r="F301" s="75"/>
      <c r="G301" s="75"/>
      <c r="H301" s="75"/>
      <c r="I301" s="80"/>
      <c r="J301" s="83"/>
    </row>
    <row r="302" spans="1:10" s="81" customFormat="1" x14ac:dyDescent="0.3">
      <c r="A302" s="82"/>
      <c r="B302" s="75"/>
      <c r="C302" s="73"/>
      <c r="D302" s="73"/>
      <c r="E302" s="74"/>
      <c r="F302" s="75"/>
      <c r="G302" s="75"/>
      <c r="H302" s="75"/>
      <c r="I302" s="80"/>
      <c r="J302" s="83"/>
    </row>
    <row r="303" spans="1:10" s="81" customFormat="1" x14ac:dyDescent="0.3">
      <c r="A303" s="82"/>
      <c r="B303" s="75"/>
      <c r="C303" s="73"/>
      <c r="D303" s="73"/>
      <c r="E303" s="74"/>
      <c r="F303" s="75"/>
      <c r="G303" s="75"/>
      <c r="H303" s="75"/>
      <c r="I303" s="80"/>
      <c r="J303" s="83"/>
    </row>
    <row r="304" spans="1:10" s="81" customFormat="1" x14ac:dyDescent="0.3">
      <c r="A304" s="82"/>
      <c r="B304" s="75"/>
      <c r="C304" s="73"/>
      <c r="D304" s="73"/>
      <c r="E304" s="74"/>
      <c r="F304" s="75"/>
      <c r="G304" s="75"/>
      <c r="H304" s="75"/>
      <c r="I304" s="80"/>
      <c r="J304" s="83"/>
    </row>
    <row r="305" spans="1:10" s="81" customFormat="1" x14ac:dyDescent="0.3">
      <c r="A305" s="82"/>
      <c r="B305" s="75"/>
      <c r="C305" s="73"/>
      <c r="D305" s="73"/>
      <c r="E305" s="74"/>
      <c r="F305" s="75"/>
      <c r="G305" s="75"/>
      <c r="H305" s="75"/>
      <c r="I305" s="80"/>
      <c r="J305" s="83"/>
    </row>
    <row r="306" spans="1:10" s="81" customFormat="1" x14ac:dyDescent="0.3">
      <c r="A306" s="82"/>
      <c r="B306" s="75"/>
      <c r="C306" s="73"/>
      <c r="D306" s="73"/>
      <c r="E306" s="74"/>
      <c r="F306" s="75"/>
      <c r="G306" s="75"/>
      <c r="H306" s="75"/>
      <c r="I306" s="80"/>
      <c r="J306" s="83"/>
    </row>
    <row r="307" spans="1:10" s="81" customFormat="1" x14ac:dyDescent="0.3">
      <c r="A307" s="82"/>
      <c r="B307" s="75"/>
      <c r="C307" s="73"/>
      <c r="D307" s="73"/>
      <c r="E307" s="74"/>
      <c r="F307" s="75"/>
      <c r="G307" s="75"/>
      <c r="H307" s="75"/>
      <c r="I307" s="80"/>
      <c r="J307" s="83"/>
    </row>
    <row r="308" spans="1:10" s="81" customFormat="1" x14ac:dyDescent="0.3">
      <c r="A308" s="82"/>
      <c r="B308" s="75"/>
      <c r="C308" s="73"/>
      <c r="D308" s="73"/>
      <c r="E308" s="74"/>
      <c r="F308" s="75"/>
      <c r="G308" s="75"/>
      <c r="H308" s="75"/>
      <c r="I308" s="80"/>
      <c r="J308" s="83"/>
    </row>
    <row r="309" spans="1:10" s="81" customFormat="1" x14ac:dyDescent="0.3">
      <c r="A309" s="82"/>
      <c r="B309" s="75"/>
      <c r="C309" s="73"/>
      <c r="D309" s="73"/>
      <c r="E309" s="74"/>
      <c r="F309" s="75"/>
      <c r="G309" s="75"/>
      <c r="H309" s="75"/>
      <c r="I309" s="80"/>
      <c r="J309" s="83"/>
    </row>
    <row r="310" spans="1:10" s="81" customFormat="1" x14ac:dyDescent="0.3">
      <c r="A310" s="82"/>
      <c r="B310" s="75"/>
      <c r="C310" s="73"/>
      <c r="D310" s="73"/>
      <c r="E310" s="74"/>
      <c r="F310" s="75"/>
      <c r="G310" s="129"/>
      <c r="H310" s="75"/>
      <c r="I310" s="80"/>
      <c r="J310" s="83"/>
    </row>
    <row r="311" spans="1:10" s="81" customFormat="1" x14ac:dyDescent="0.3">
      <c r="A311" s="82"/>
      <c r="B311" s="75"/>
      <c r="C311" s="73"/>
      <c r="D311" s="73"/>
      <c r="E311" s="74"/>
      <c r="F311" s="75"/>
      <c r="G311" s="129"/>
      <c r="H311" s="75"/>
      <c r="I311" s="80"/>
      <c r="J311" s="83"/>
    </row>
    <row r="312" spans="1:10" s="81" customFormat="1" x14ac:dyDescent="0.3">
      <c r="A312" s="82"/>
      <c r="B312" s="75"/>
      <c r="C312" s="73"/>
      <c r="D312" s="73"/>
      <c r="E312" s="74"/>
      <c r="F312" s="75"/>
      <c r="G312" s="129"/>
      <c r="H312" s="75"/>
      <c r="I312" s="80"/>
      <c r="J312" s="83"/>
    </row>
    <row r="313" spans="1:10" s="81" customFormat="1" x14ac:dyDescent="0.3">
      <c r="A313" s="82"/>
      <c r="B313" s="75"/>
      <c r="C313" s="73"/>
      <c r="D313" s="73"/>
      <c r="E313" s="74"/>
      <c r="F313" s="75"/>
      <c r="G313" s="129"/>
      <c r="H313" s="75"/>
      <c r="I313" s="80"/>
      <c r="J313" s="83"/>
    </row>
    <row r="314" spans="1:10" s="81" customFormat="1" x14ac:dyDescent="0.3">
      <c r="A314" s="82"/>
      <c r="B314" s="75"/>
      <c r="C314" s="73"/>
      <c r="D314" s="73"/>
      <c r="E314" s="74"/>
      <c r="F314" s="75"/>
      <c r="G314" s="129"/>
      <c r="H314" s="75"/>
      <c r="I314" s="80"/>
      <c r="J314" s="83"/>
    </row>
    <row r="315" spans="1:10" s="81" customFormat="1" x14ac:dyDescent="0.3">
      <c r="A315" s="82"/>
      <c r="B315" s="75"/>
      <c r="C315" s="73"/>
      <c r="D315" s="73"/>
      <c r="E315" s="74"/>
      <c r="F315" s="75"/>
      <c r="G315" s="129"/>
      <c r="H315" s="75"/>
      <c r="I315" s="80"/>
      <c r="J315" s="83"/>
    </row>
    <row r="316" spans="1:10" s="81" customFormat="1" x14ac:dyDescent="0.3">
      <c r="A316" s="82"/>
      <c r="B316" s="75"/>
      <c r="C316" s="73"/>
      <c r="D316" s="73"/>
      <c r="E316" s="74"/>
      <c r="F316" s="75"/>
      <c r="G316" s="129"/>
      <c r="H316" s="75"/>
      <c r="I316" s="80"/>
      <c r="J316" s="83"/>
    </row>
    <row r="317" spans="1:10" s="81" customFormat="1" x14ac:dyDescent="0.3">
      <c r="A317" s="82"/>
      <c r="B317" s="75"/>
      <c r="C317" s="73"/>
      <c r="D317" s="73"/>
      <c r="E317" s="74"/>
      <c r="F317" s="75"/>
      <c r="G317" s="129"/>
      <c r="H317" s="75"/>
      <c r="I317" s="80"/>
      <c r="J317" s="83"/>
    </row>
    <row r="318" spans="1:10" s="81" customFormat="1" x14ac:dyDescent="0.3">
      <c r="A318" s="82"/>
      <c r="B318" s="75"/>
      <c r="C318" s="73"/>
      <c r="D318" s="73"/>
      <c r="E318" s="74"/>
      <c r="F318" s="75"/>
      <c r="G318" s="129"/>
      <c r="H318" s="75"/>
      <c r="I318" s="80"/>
      <c r="J318" s="83"/>
    </row>
    <row r="319" spans="1:10" s="81" customFormat="1" x14ac:dyDescent="0.3">
      <c r="A319" s="82"/>
      <c r="B319" s="75"/>
      <c r="C319" s="73"/>
      <c r="D319" s="73"/>
      <c r="E319" s="74"/>
      <c r="F319" s="75"/>
      <c r="G319" s="129"/>
      <c r="H319" s="75"/>
      <c r="I319" s="80"/>
      <c r="J319" s="83"/>
    </row>
    <row r="320" spans="1:10" s="81" customFormat="1" x14ac:dyDescent="0.3">
      <c r="A320" s="82"/>
      <c r="B320" s="75"/>
      <c r="C320" s="73"/>
      <c r="D320" s="73"/>
      <c r="E320" s="74"/>
      <c r="F320" s="75"/>
      <c r="G320" s="129"/>
      <c r="H320" s="75"/>
      <c r="I320" s="80"/>
      <c r="J320" s="83"/>
    </row>
    <row r="321" spans="1:10" s="81" customFormat="1" x14ac:dyDescent="0.3">
      <c r="A321" s="82"/>
      <c r="B321" s="75"/>
      <c r="C321" s="73"/>
      <c r="D321" s="73"/>
      <c r="E321" s="74"/>
      <c r="F321" s="75"/>
      <c r="G321" s="129"/>
      <c r="H321" s="75"/>
      <c r="I321" s="80"/>
      <c r="J321" s="83"/>
    </row>
    <row r="322" spans="1:10" s="81" customFormat="1" x14ac:dyDescent="0.3">
      <c r="A322" s="82"/>
      <c r="B322" s="75"/>
      <c r="C322" s="73"/>
      <c r="D322" s="73"/>
      <c r="E322" s="74"/>
      <c r="F322" s="75"/>
      <c r="G322" s="129"/>
      <c r="H322" s="75"/>
      <c r="I322" s="80"/>
      <c r="J322" s="83"/>
    </row>
    <row r="323" spans="1:10" s="81" customFormat="1" x14ac:dyDescent="0.3">
      <c r="A323" s="82"/>
      <c r="B323" s="75"/>
      <c r="C323" s="73"/>
      <c r="D323" s="73"/>
      <c r="E323" s="74"/>
      <c r="F323" s="75"/>
      <c r="G323" s="129"/>
      <c r="H323" s="75"/>
      <c r="I323" s="80"/>
      <c r="J323" s="83"/>
    </row>
    <row r="324" spans="1:10" s="81" customFormat="1" x14ac:dyDescent="0.3">
      <c r="A324" s="82"/>
      <c r="B324" s="75"/>
      <c r="C324" s="73"/>
      <c r="D324" s="73"/>
      <c r="E324" s="74"/>
      <c r="F324" s="75"/>
      <c r="G324" s="129"/>
      <c r="H324" s="75"/>
      <c r="I324" s="80"/>
      <c r="J324" s="83"/>
    </row>
    <row r="325" spans="1:10" s="81" customFormat="1" x14ac:dyDescent="0.3">
      <c r="A325" s="82"/>
      <c r="B325" s="75"/>
      <c r="C325" s="73"/>
      <c r="D325" s="73"/>
      <c r="E325" s="74"/>
      <c r="F325" s="75"/>
      <c r="G325" s="129"/>
      <c r="H325" s="75"/>
      <c r="I325" s="80"/>
      <c r="J325" s="83"/>
    </row>
    <row r="326" spans="1:10" s="81" customFormat="1" x14ac:dyDescent="0.3">
      <c r="A326" s="82"/>
      <c r="B326" s="75"/>
      <c r="C326" s="73"/>
      <c r="D326" s="73"/>
      <c r="E326" s="74"/>
      <c r="F326" s="75"/>
      <c r="G326" s="129"/>
      <c r="H326" s="75"/>
      <c r="I326" s="80"/>
      <c r="J326" s="83"/>
    </row>
    <row r="327" spans="1:10" s="81" customFormat="1" x14ac:dyDescent="0.3">
      <c r="A327" s="82"/>
      <c r="B327" s="75"/>
      <c r="C327" s="73"/>
      <c r="D327" s="73"/>
      <c r="E327" s="74"/>
      <c r="F327" s="75"/>
      <c r="G327" s="129"/>
      <c r="H327" s="75"/>
      <c r="I327" s="80"/>
      <c r="J327" s="83"/>
    </row>
    <row r="328" spans="1:10" s="81" customFormat="1" x14ac:dyDescent="0.3">
      <c r="A328" s="82"/>
      <c r="B328" s="75"/>
      <c r="C328" s="73"/>
      <c r="D328" s="73"/>
      <c r="E328" s="74"/>
      <c r="F328" s="75"/>
      <c r="G328" s="129"/>
      <c r="H328" s="75"/>
      <c r="I328" s="80"/>
      <c r="J328" s="83"/>
    </row>
    <row r="329" spans="1:10" s="81" customFormat="1" x14ac:dyDescent="0.3">
      <c r="A329" s="82"/>
      <c r="B329" s="75"/>
      <c r="C329" s="73"/>
      <c r="D329" s="73"/>
      <c r="E329" s="74"/>
      <c r="F329" s="75"/>
      <c r="G329" s="129"/>
      <c r="H329" s="75"/>
      <c r="I329" s="80"/>
      <c r="J329" s="83"/>
    </row>
    <row r="330" spans="1:10" s="81" customFormat="1" x14ac:dyDescent="0.3">
      <c r="A330" s="82"/>
      <c r="B330" s="75"/>
      <c r="C330" s="73"/>
      <c r="D330" s="73"/>
      <c r="E330" s="74"/>
      <c r="F330" s="75"/>
      <c r="G330" s="129"/>
      <c r="H330" s="75"/>
      <c r="I330" s="80"/>
      <c r="J330" s="83"/>
    </row>
    <row r="331" spans="1:10" s="81" customFormat="1" x14ac:dyDescent="0.3">
      <c r="A331" s="82"/>
      <c r="B331" s="75"/>
      <c r="C331" s="73"/>
      <c r="D331" s="73"/>
      <c r="E331" s="74"/>
      <c r="F331" s="75"/>
      <c r="G331" s="129"/>
      <c r="H331" s="75"/>
      <c r="I331" s="80"/>
      <c r="J331" s="83"/>
    </row>
    <row r="332" spans="1:10" s="81" customFormat="1" x14ac:dyDescent="0.3">
      <c r="A332" s="82"/>
      <c r="B332" s="75"/>
      <c r="C332" s="73"/>
      <c r="D332" s="73"/>
      <c r="E332" s="74"/>
      <c r="F332" s="75"/>
      <c r="G332" s="129"/>
      <c r="H332" s="75"/>
      <c r="I332" s="80"/>
      <c r="J332" s="83"/>
    </row>
    <row r="333" spans="1:10" s="81" customFormat="1" x14ac:dyDescent="0.3">
      <c r="A333" s="82"/>
      <c r="B333" s="75"/>
      <c r="C333" s="73"/>
      <c r="D333" s="73"/>
      <c r="E333" s="74"/>
      <c r="F333" s="75"/>
      <c r="G333" s="129"/>
      <c r="H333" s="75"/>
      <c r="I333" s="80"/>
      <c r="J333" s="83"/>
    </row>
    <row r="334" spans="1:10" s="81" customFormat="1" x14ac:dyDescent="0.3">
      <c r="A334" s="82"/>
      <c r="B334" s="75"/>
      <c r="C334" s="73"/>
      <c r="D334" s="73"/>
      <c r="E334" s="74"/>
      <c r="F334" s="75"/>
      <c r="G334" s="75"/>
      <c r="H334" s="75"/>
      <c r="I334" s="80"/>
      <c r="J334" s="83"/>
    </row>
    <row r="335" spans="1:10" s="81" customFormat="1" x14ac:dyDescent="0.3">
      <c r="A335" s="82"/>
      <c r="B335" s="75"/>
      <c r="C335" s="73"/>
      <c r="D335" s="73"/>
      <c r="E335" s="74"/>
      <c r="F335" s="75"/>
      <c r="G335" s="75"/>
      <c r="H335" s="75"/>
      <c r="I335" s="80"/>
      <c r="J335" s="83"/>
    </row>
    <row r="336" spans="1:10" s="81" customFormat="1" x14ac:dyDescent="0.3">
      <c r="A336" s="82"/>
      <c r="B336" s="75"/>
      <c r="C336" s="73"/>
      <c r="D336" s="73"/>
      <c r="E336" s="74"/>
      <c r="F336" s="75"/>
      <c r="G336" s="75"/>
      <c r="H336" s="75"/>
      <c r="I336" s="80"/>
      <c r="J336" s="83"/>
    </row>
    <row r="337" spans="1:10" s="81" customFormat="1" x14ac:dyDescent="0.3">
      <c r="A337" s="82"/>
      <c r="B337" s="75"/>
      <c r="C337" s="73"/>
      <c r="D337" s="73"/>
      <c r="E337" s="74"/>
      <c r="F337" s="75"/>
      <c r="G337" s="75"/>
      <c r="H337" s="75"/>
      <c r="I337" s="80"/>
      <c r="J337" s="83"/>
    </row>
    <row r="338" spans="1:10" s="81" customFormat="1" x14ac:dyDescent="0.3">
      <c r="A338" s="82"/>
      <c r="B338" s="75"/>
      <c r="C338" s="73"/>
      <c r="D338" s="73"/>
      <c r="E338" s="74"/>
      <c r="F338" s="75"/>
      <c r="G338" s="75"/>
      <c r="H338" s="75"/>
      <c r="I338" s="80"/>
      <c r="J338" s="83"/>
    </row>
    <row r="339" spans="1:10" s="81" customFormat="1" x14ac:dyDescent="0.3">
      <c r="A339" s="82"/>
      <c r="B339" s="75"/>
      <c r="C339" s="73"/>
      <c r="D339" s="73"/>
      <c r="E339" s="74"/>
      <c r="F339" s="75"/>
      <c r="G339" s="75"/>
      <c r="H339" s="75"/>
      <c r="I339" s="80"/>
      <c r="J339" s="83"/>
    </row>
    <row r="340" spans="1:10" s="81" customFormat="1" x14ac:dyDescent="0.3">
      <c r="A340" s="82"/>
      <c r="B340" s="75"/>
      <c r="C340" s="73"/>
      <c r="D340" s="73"/>
      <c r="E340" s="74"/>
      <c r="F340" s="75"/>
      <c r="G340" s="75"/>
      <c r="H340" s="75"/>
      <c r="I340" s="80"/>
      <c r="J340" s="83"/>
    </row>
    <row r="341" spans="1:10" s="81" customFormat="1" x14ac:dyDescent="0.3">
      <c r="A341" s="82"/>
      <c r="B341" s="75"/>
      <c r="C341" s="73"/>
      <c r="D341" s="73"/>
      <c r="E341" s="74"/>
      <c r="F341" s="75"/>
      <c r="G341" s="75"/>
      <c r="H341" s="75"/>
      <c r="I341" s="80"/>
      <c r="J341" s="83"/>
    </row>
    <row r="342" spans="1:10" s="81" customFormat="1" x14ac:dyDescent="0.3">
      <c r="A342" s="82"/>
      <c r="B342" s="75"/>
      <c r="C342" s="73"/>
      <c r="D342" s="73"/>
      <c r="E342" s="74"/>
      <c r="F342" s="75"/>
      <c r="G342" s="75"/>
      <c r="H342" s="75"/>
      <c r="I342" s="80"/>
      <c r="J342" s="83"/>
    </row>
    <row r="343" spans="1:10" s="81" customFormat="1" x14ac:dyDescent="0.3">
      <c r="A343" s="82"/>
      <c r="B343" s="75"/>
      <c r="C343" s="73"/>
      <c r="D343" s="73"/>
      <c r="E343" s="74"/>
      <c r="F343" s="75"/>
      <c r="G343" s="75"/>
      <c r="H343" s="75"/>
      <c r="I343" s="80"/>
      <c r="J343" s="83"/>
    </row>
    <row r="344" spans="1:10" s="81" customFormat="1" x14ac:dyDescent="0.3">
      <c r="A344" s="82"/>
      <c r="B344" s="75"/>
      <c r="C344" s="73"/>
      <c r="D344" s="73"/>
      <c r="E344" s="74"/>
      <c r="F344" s="75"/>
      <c r="G344" s="75"/>
      <c r="H344" s="75"/>
      <c r="I344" s="80"/>
      <c r="J344" s="83"/>
    </row>
    <row r="345" spans="1:10" s="81" customFormat="1" x14ac:dyDescent="0.3">
      <c r="A345" s="82"/>
      <c r="B345" s="75"/>
      <c r="C345" s="73"/>
      <c r="D345" s="73"/>
      <c r="E345" s="74"/>
      <c r="F345" s="75"/>
      <c r="G345" s="75"/>
      <c r="H345" s="75"/>
      <c r="I345" s="80"/>
      <c r="J345" s="83"/>
    </row>
    <row r="346" spans="1:10" s="81" customFormat="1" x14ac:dyDescent="0.3">
      <c r="A346" s="82"/>
      <c r="B346" s="75"/>
      <c r="C346" s="73"/>
      <c r="D346" s="73"/>
      <c r="E346" s="74"/>
      <c r="F346" s="75"/>
      <c r="G346" s="75"/>
      <c r="H346" s="75"/>
      <c r="I346" s="80"/>
      <c r="J346" s="83"/>
    </row>
    <row r="347" spans="1:10" s="81" customFormat="1" x14ac:dyDescent="0.3">
      <c r="A347" s="82"/>
      <c r="B347" s="75"/>
      <c r="C347" s="73"/>
      <c r="D347" s="73"/>
      <c r="E347" s="74"/>
      <c r="F347" s="75"/>
      <c r="G347" s="75"/>
      <c r="H347" s="75"/>
      <c r="I347" s="80"/>
      <c r="J347" s="83"/>
    </row>
    <row r="348" spans="1:10" s="81" customFormat="1" x14ac:dyDescent="0.3">
      <c r="A348" s="82"/>
      <c r="B348" s="75"/>
      <c r="C348" s="73"/>
      <c r="D348" s="73"/>
      <c r="E348" s="74"/>
      <c r="F348" s="75"/>
      <c r="G348" s="75"/>
      <c r="H348" s="75"/>
      <c r="I348" s="80"/>
      <c r="J348" s="83"/>
    </row>
    <row r="349" spans="1:10" s="81" customFormat="1" x14ac:dyDescent="0.3">
      <c r="A349" s="82"/>
      <c r="B349" s="75"/>
      <c r="C349" s="73"/>
      <c r="D349" s="73"/>
      <c r="E349" s="74"/>
      <c r="F349" s="75"/>
      <c r="G349" s="75"/>
      <c r="H349" s="75"/>
      <c r="I349" s="80"/>
      <c r="J349" s="83"/>
    </row>
    <row r="350" spans="1:10" s="81" customFormat="1" x14ac:dyDescent="0.3">
      <c r="A350" s="82"/>
      <c r="B350" s="75"/>
      <c r="C350" s="73"/>
      <c r="D350" s="73"/>
      <c r="E350" s="74"/>
      <c r="F350" s="75"/>
      <c r="G350" s="75"/>
      <c r="H350" s="75"/>
      <c r="I350" s="80"/>
      <c r="J350" s="83"/>
    </row>
    <row r="351" spans="1:10" s="81" customFormat="1" x14ac:dyDescent="0.3">
      <c r="A351" s="82"/>
      <c r="B351" s="75"/>
      <c r="C351" s="73"/>
      <c r="D351" s="73"/>
      <c r="E351" s="74"/>
      <c r="F351" s="75"/>
      <c r="G351" s="75"/>
      <c r="H351" s="75"/>
      <c r="I351" s="80"/>
      <c r="J351" s="83"/>
    </row>
    <row r="352" spans="1:10" s="81" customFormat="1" x14ac:dyDescent="0.3">
      <c r="A352" s="82"/>
      <c r="B352" s="75"/>
      <c r="C352" s="73"/>
      <c r="D352" s="73"/>
      <c r="E352" s="74"/>
      <c r="F352" s="75"/>
      <c r="G352" s="75"/>
      <c r="H352" s="75"/>
      <c r="I352" s="80"/>
      <c r="J352" s="83"/>
    </row>
    <row r="353" spans="1:10" s="81" customFormat="1" x14ac:dyDescent="0.3">
      <c r="A353" s="82"/>
      <c r="B353" s="75"/>
      <c r="C353" s="73"/>
      <c r="D353" s="73"/>
      <c r="E353" s="74"/>
      <c r="F353" s="75"/>
      <c r="G353" s="75"/>
      <c r="H353" s="75"/>
      <c r="I353" s="80"/>
      <c r="J353" s="83"/>
    </row>
    <row r="354" spans="1:10" s="81" customFormat="1" x14ac:dyDescent="0.3">
      <c r="A354" s="82"/>
      <c r="B354" s="75"/>
      <c r="C354" s="73"/>
      <c r="D354" s="73"/>
      <c r="E354" s="74"/>
      <c r="F354" s="75"/>
      <c r="G354" s="75"/>
      <c r="H354" s="75"/>
      <c r="I354" s="80"/>
      <c r="J354" s="83"/>
    </row>
    <row r="355" spans="1:10" s="81" customFormat="1" x14ac:dyDescent="0.3">
      <c r="A355" s="82"/>
      <c r="B355" s="75"/>
      <c r="C355" s="73"/>
      <c r="D355" s="73"/>
      <c r="E355" s="74"/>
      <c r="F355" s="75"/>
      <c r="G355" s="75"/>
      <c r="H355" s="75"/>
      <c r="I355" s="80"/>
      <c r="J355" s="83"/>
    </row>
    <row r="356" spans="1:10" s="81" customFormat="1" x14ac:dyDescent="0.3">
      <c r="A356" s="82"/>
      <c r="B356" s="75"/>
      <c r="C356" s="73"/>
      <c r="D356" s="73"/>
      <c r="E356" s="74"/>
      <c r="F356" s="75"/>
      <c r="G356" s="75"/>
      <c r="H356" s="75"/>
      <c r="I356" s="80"/>
      <c r="J356" s="83"/>
    </row>
    <row r="357" spans="1:10" s="81" customFormat="1" x14ac:dyDescent="0.3">
      <c r="A357" s="82"/>
      <c r="B357" s="75"/>
      <c r="C357" s="73"/>
      <c r="D357" s="73"/>
      <c r="E357" s="74"/>
      <c r="F357" s="75"/>
      <c r="G357" s="75"/>
      <c r="H357" s="75"/>
      <c r="I357" s="80"/>
      <c r="J357" s="83"/>
    </row>
    <row r="358" spans="1:10" s="81" customFormat="1" x14ac:dyDescent="0.3">
      <c r="A358" s="82"/>
      <c r="B358" s="75"/>
      <c r="C358" s="73"/>
      <c r="D358" s="73"/>
      <c r="E358" s="74"/>
      <c r="F358" s="75"/>
      <c r="G358" s="75"/>
      <c r="H358" s="75"/>
      <c r="I358" s="80"/>
      <c r="J358" s="83"/>
    </row>
    <row r="359" spans="1:10" s="81" customFormat="1" x14ac:dyDescent="0.3">
      <c r="A359" s="82"/>
      <c r="B359" s="75"/>
      <c r="C359" s="73"/>
      <c r="D359" s="73"/>
      <c r="E359" s="74"/>
      <c r="F359" s="75"/>
      <c r="G359" s="75"/>
      <c r="H359" s="75"/>
      <c r="I359" s="80"/>
      <c r="J359" s="83"/>
    </row>
    <row r="360" spans="1:10" s="81" customFormat="1" x14ac:dyDescent="0.3">
      <c r="A360" s="82"/>
      <c r="B360" s="75"/>
      <c r="C360" s="73"/>
      <c r="D360" s="73"/>
      <c r="E360" s="74"/>
      <c r="F360" s="75"/>
      <c r="G360" s="129"/>
      <c r="H360" s="75"/>
      <c r="I360" s="80"/>
      <c r="J360" s="83"/>
    </row>
    <row r="361" spans="1:10" s="81" customFormat="1" x14ac:dyDescent="0.3">
      <c r="A361" s="82"/>
      <c r="B361" s="75"/>
      <c r="C361" s="73"/>
      <c r="D361" s="73"/>
      <c r="E361" s="74"/>
      <c r="F361" s="75"/>
      <c r="G361" s="129"/>
      <c r="H361" s="75"/>
      <c r="I361" s="80"/>
      <c r="J361" s="83"/>
    </row>
    <row r="362" spans="1:10" s="81" customFormat="1" x14ac:dyDescent="0.3">
      <c r="A362" s="82"/>
      <c r="B362" s="75"/>
      <c r="C362" s="73"/>
      <c r="D362" s="73"/>
      <c r="E362" s="74"/>
      <c r="F362" s="75"/>
      <c r="G362" s="129"/>
      <c r="H362" s="75"/>
      <c r="I362" s="80"/>
      <c r="J362" s="83"/>
    </row>
    <row r="363" spans="1:10" s="81" customFormat="1" x14ac:dyDescent="0.3">
      <c r="A363" s="82"/>
      <c r="B363" s="75"/>
      <c r="C363" s="73"/>
      <c r="D363" s="73"/>
      <c r="E363" s="74"/>
      <c r="F363" s="75"/>
      <c r="G363" s="129"/>
      <c r="H363" s="75"/>
      <c r="I363" s="80"/>
      <c r="J363" s="83"/>
    </row>
    <row r="364" spans="1:10" s="81" customFormat="1" x14ac:dyDescent="0.3">
      <c r="A364" s="82"/>
      <c r="B364" s="75"/>
      <c r="C364" s="73"/>
      <c r="D364" s="73"/>
      <c r="E364" s="74"/>
      <c r="F364" s="75"/>
      <c r="G364" s="129"/>
      <c r="H364" s="75"/>
      <c r="I364" s="80"/>
      <c r="J364" s="83"/>
    </row>
    <row r="365" spans="1:10" s="81" customFormat="1" x14ac:dyDescent="0.3">
      <c r="A365" s="82"/>
      <c r="B365" s="75"/>
      <c r="C365" s="73"/>
      <c r="D365" s="73"/>
      <c r="E365" s="74"/>
      <c r="F365" s="75"/>
      <c r="G365" s="129"/>
      <c r="H365" s="75"/>
      <c r="I365" s="80"/>
      <c r="J365" s="83"/>
    </row>
    <row r="366" spans="1:10" s="81" customFormat="1" x14ac:dyDescent="0.3">
      <c r="A366" s="82"/>
      <c r="B366" s="75"/>
      <c r="C366" s="73"/>
      <c r="D366" s="73"/>
      <c r="E366" s="74"/>
      <c r="F366" s="75"/>
      <c r="G366" s="129"/>
      <c r="H366" s="75"/>
      <c r="I366" s="80"/>
      <c r="J366" s="83"/>
    </row>
    <row r="367" spans="1:10" s="81" customFormat="1" x14ac:dyDescent="0.3">
      <c r="A367" s="82"/>
      <c r="B367" s="75"/>
      <c r="C367" s="73"/>
      <c r="D367" s="73"/>
      <c r="E367" s="74"/>
      <c r="F367" s="75"/>
      <c r="G367" s="129"/>
      <c r="H367" s="75"/>
      <c r="I367" s="80"/>
      <c r="J367" s="83"/>
    </row>
    <row r="368" spans="1:10" s="81" customFormat="1" x14ac:dyDescent="0.3">
      <c r="A368" s="82"/>
      <c r="B368" s="75"/>
      <c r="C368" s="73"/>
      <c r="D368" s="73"/>
      <c r="E368" s="74"/>
      <c r="F368" s="75"/>
      <c r="G368" s="129"/>
      <c r="H368" s="75"/>
      <c r="I368" s="80"/>
      <c r="J368" s="83"/>
    </row>
    <row r="369" spans="1:10" s="81" customFormat="1" x14ac:dyDescent="0.3">
      <c r="A369" s="82"/>
      <c r="B369" s="75"/>
      <c r="C369" s="73"/>
      <c r="D369" s="73"/>
      <c r="E369" s="74"/>
      <c r="F369" s="75"/>
      <c r="G369" s="129"/>
      <c r="H369" s="75"/>
      <c r="I369" s="80"/>
      <c r="J369" s="83"/>
    </row>
    <row r="370" spans="1:10" s="81" customFormat="1" x14ac:dyDescent="0.3">
      <c r="A370" s="82"/>
      <c r="B370" s="75"/>
      <c r="C370" s="73"/>
      <c r="D370" s="73"/>
      <c r="E370" s="74"/>
      <c r="F370" s="75"/>
      <c r="G370" s="129"/>
      <c r="H370" s="75"/>
      <c r="I370" s="80"/>
      <c r="J370" s="83"/>
    </row>
    <row r="371" spans="1:10" s="81" customFormat="1" x14ac:dyDescent="0.3">
      <c r="A371" s="82"/>
      <c r="B371" s="75"/>
      <c r="C371" s="73"/>
      <c r="D371" s="73"/>
      <c r="E371" s="74"/>
      <c r="F371" s="75"/>
      <c r="G371" s="129"/>
      <c r="H371" s="75"/>
      <c r="I371" s="80"/>
      <c r="J371" s="83"/>
    </row>
    <row r="372" spans="1:10" s="81" customFormat="1" x14ac:dyDescent="0.3">
      <c r="A372" s="82"/>
      <c r="B372" s="75"/>
      <c r="C372" s="73"/>
      <c r="D372" s="73"/>
      <c r="E372" s="74"/>
      <c r="F372" s="75"/>
      <c r="G372" s="129"/>
      <c r="H372" s="75"/>
      <c r="I372" s="80"/>
      <c r="J372" s="83"/>
    </row>
    <row r="373" spans="1:10" s="81" customFormat="1" x14ac:dyDescent="0.3">
      <c r="A373" s="82"/>
      <c r="B373" s="75"/>
      <c r="C373" s="73"/>
      <c r="D373" s="73"/>
      <c r="E373" s="74"/>
      <c r="F373" s="75"/>
      <c r="G373" s="129"/>
      <c r="H373" s="75"/>
      <c r="I373" s="80"/>
      <c r="J373" s="83"/>
    </row>
    <row r="374" spans="1:10" s="81" customFormat="1" x14ac:dyDescent="0.3">
      <c r="A374" s="82"/>
      <c r="B374" s="75"/>
      <c r="C374" s="73"/>
      <c r="D374" s="73"/>
      <c r="E374" s="74"/>
      <c r="F374" s="75"/>
      <c r="G374" s="129"/>
      <c r="H374" s="75"/>
      <c r="I374" s="80"/>
      <c r="J374" s="83"/>
    </row>
    <row r="375" spans="1:10" s="81" customFormat="1" x14ac:dyDescent="0.3">
      <c r="A375" s="82"/>
      <c r="B375" s="75"/>
      <c r="C375" s="73"/>
      <c r="D375" s="73"/>
      <c r="E375" s="74"/>
      <c r="F375" s="75"/>
      <c r="G375" s="129"/>
      <c r="H375" s="75"/>
      <c r="I375" s="80"/>
      <c r="J375" s="83"/>
    </row>
    <row r="376" spans="1:10" s="81" customFormat="1" x14ac:dyDescent="0.3">
      <c r="A376" s="82"/>
      <c r="B376" s="75"/>
      <c r="C376" s="73"/>
      <c r="D376" s="73"/>
      <c r="E376" s="74"/>
      <c r="F376" s="75"/>
      <c r="G376" s="129"/>
      <c r="H376" s="75"/>
      <c r="I376" s="80"/>
      <c r="J376" s="83"/>
    </row>
    <row r="377" spans="1:10" s="81" customFormat="1" x14ac:dyDescent="0.3">
      <c r="A377" s="82"/>
      <c r="B377" s="75"/>
      <c r="C377" s="73"/>
      <c r="D377" s="73"/>
      <c r="E377" s="74"/>
      <c r="F377" s="75"/>
      <c r="G377" s="129"/>
      <c r="H377" s="75"/>
      <c r="I377" s="80"/>
      <c r="J377" s="83"/>
    </row>
    <row r="378" spans="1:10" s="81" customFormat="1" x14ac:dyDescent="0.3">
      <c r="A378" s="82"/>
      <c r="B378" s="75"/>
      <c r="C378" s="73"/>
      <c r="D378" s="73"/>
      <c r="E378" s="74"/>
      <c r="F378" s="75"/>
      <c r="G378" s="129"/>
      <c r="H378" s="75"/>
      <c r="I378" s="80"/>
      <c r="J378" s="83"/>
    </row>
    <row r="379" spans="1:10" s="81" customFormat="1" x14ac:dyDescent="0.3">
      <c r="A379" s="82"/>
      <c r="B379" s="75"/>
      <c r="C379" s="73"/>
      <c r="D379" s="73"/>
      <c r="E379" s="74"/>
      <c r="F379" s="75"/>
      <c r="G379" s="129"/>
      <c r="H379" s="75"/>
      <c r="I379" s="80"/>
      <c r="J379" s="83"/>
    </row>
    <row r="380" spans="1:10" s="81" customFormat="1" x14ac:dyDescent="0.3">
      <c r="A380" s="82"/>
      <c r="B380" s="75"/>
      <c r="C380" s="73"/>
      <c r="D380" s="73"/>
      <c r="E380" s="74"/>
      <c r="F380" s="75"/>
      <c r="G380" s="129"/>
      <c r="H380" s="75"/>
      <c r="I380" s="80"/>
      <c r="J380" s="83"/>
    </row>
    <row r="381" spans="1:10" s="81" customFormat="1" x14ac:dyDescent="0.3">
      <c r="A381" s="82"/>
      <c r="B381" s="75"/>
      <c r="C381" s="73"/>
      <c r="D381" s="73"/>
      <c r="E381" s="74"/>
      <c r="F381" s="75"/>
      <c r="G381" s="129"/>
      <c r="H381" s="75"/>
      <c r="I381" s="80"/>
      <c r="J381" s="83"/>
    </row>
    <row r="382" spans="1:10" s="81" customFormat="1" x14ac:dyDescent="0.3">
      <c r="A382" s="82"/>
      <c r="B382" s="75"/>
      <c r="C382" s="73"/>
      <c r="D382" s="73"/>
      <c r="E382" s="74"/>
      <c r="F382" s="75"/>
      <c r="G382" s="129"/>
      <c r="H382" s="75"/>
      <c r="I382" s="80"/>
      <c r="J382" s="83"/>
    </row>
    <row r="383" spans="1:10" s="81" customFormat="1" x14ac:dyDescent="0.3">
      <c r="A383" s="82"/>
      <c r="B383" s="75"/>
      <c r="C383" s="73"/>
      <c r="D383" s="73"/>
      <c r="E383" s="74"/>
      <c r="F383" s="75"/>
      <c r="G383" s="129"/>
      <c r="H383" s="75"/>
      <c r="I383" s="80"/>
      <c r="J383" s="83"/>
    </row>
    <row r="384" spans="1:10" s="81" customFormat="1" x14ac:dyDescent="0.3">
      <c r="A384" s="82"/>
      <c r="B384" s="75"/>
      <c r="C384" s="73"/>
      <c r="D384" s="73"/>
      <c r="E384" s="74"/>
      <c r="F384" s="75"/>
      <c r="G384" s="75"/>
      <c r="H384" s="75"/>
      <c r="I384" s="80"/>
      <c r="J384" s="83"/>
    </row>
    <row r="385" spans="1:10" s="81" customFormat="1" x14ac:dyDescent="0.3">
      <c r="A385" s="82"/>
      <c r="B385" s="75"/>
      <c r="C385" s="73"/>
      <c r="D385" s="73"/>
      <c r="E385" s="74"/>
      <c r="F385" s="75"/>
      <c r="G385" s="75"/>
      <c r="H385" s="75"/>
      <c r="I385" s="80"/>
      <c r="J385" s="83"/>
    </row>
    <row r="386" spans="1:10" s="81" customFormat="1" x14ac:dyDescent="0.3">
      <c r="A386" s="82"/>
      <c r="B386" s="75"/>
      <c r="C386" s="73"/>
      <c r="D386" s="73"/>
      <c r="E386" s="74"/>
      <c r="F386" s="75"/>
      <c r="G386" s="75"/>
      <c r="H386" s="75"/>
      <c r="I386" s="80"/>
      <c r="J386" s="83"/>
    </row>
    <row r="387" spans="1:10" s="81" customFormat="1" x14ac:dyDescent="0.3">
      <c r="A387" s="82"/>
      <c r="B387" s="75"/>
      <c r="C387" s="73"/>
      <c r="D387" s="73"/>
      <c r="E387" s="74"/>
      <c r="F387" s="75"/>
      <c r="G387" s="75"/>
      <c r="H387" s="75"/>
      <c r="I387" s="80"/>
      <c r="J387" s="83"/>
    </row>
    <row r="388" spans="1:10" s="81" customFormat="1" x14ac:dyDescent="0.3">
      <c r="A388" s="82"/>
      <c r="B388" s="75"/>
      <c r="C388" s="73"/>
      <c r="D388" s="73"/>
      <c r="E388" s="74"/>
      <c r="F388" s="75"/>
      <c r="G388" s="75"/>
      <c r="H388" s="75"/>
      <c r="I388" s="80"/>
      <c r="J388" s="83"/>
    </row>
    <row r="389" spans="1:10" s="81" customFormat="1" x14ac:dyDescent="0.3">
      <c r="A389" s="82"/>
      <c r="B389" s="75"/>
      <c r="C389" s="73"/>
      <c r="D389" s="73"/>
      <c r="E389" s="74"/>
      <c r="F389" s="75"/>
      <c r="G389" s="75"/>
      <c r="H389" s="75"/>
      <c r="I389" s="80"/>
      <c r="J389" s="83"/>
    </row>
    <row r="390" spans="1:10" s="81" customFormat="1" x14ac:dyDescent="0.3">
      <c r="A390" s="82"/>
      <c r="B390" s="75"/>
      <c r="C390" s="73"/>
      <c r="D390" s="73"/>
      <c r="E390" s="74"/>
      <c r="F390" s="75"/>
      <c r="G390" s="75"/>
      <c r="H390" s="75"/>
      <c r="I390" s="80"/>
      <c r="J390" s="83"/>
    </row>
    <row r="391" spans="1:10" s="81" customFormat="1" x14ac:dyDescent="0.3">
      <c r="A391" s="82"/>
      <c r="B391" s="75"/>
      <c r="C391" s="73"/>
      <c r="D391" s="73"/>
      <c r="E391" s="74"/>
      <c r="F391" s="75"/>
      <c r="G391" s="75"/>
      <c r="H391" s="75"/>
      <c r="I391" s="80"/>
      <c r="J391" s="83"/>
    </row>
    <row r="392" spans="1:10" s="81" customFormat="1" x14ac:dyDescent="0.3">
      <c r="A392" s="82"/>
      <c r="B392" s="75"/>
      <c r="C392" s="73"/>
      <c r="D392" s="73"/>
      <c r="E392" s="74"/>
      <c r="F392" s="75"/>
      <c r="G392" s="75"/>
      <c r="H392" s="75"/>
      <c r="I392" s="80"/>
      <c r="J392" s="83"/>
    </row>
    <row r="393" spans="1:10" s="81" customFormat="1" x14ac:dyDescent="0.3">
      <c r="A393" s="82"/>
      <c r="B393" s="75"/>
      <c r="C393" s="73"/>
      <c r="D393" s="73"/>
      <c r="E393" s="74"/>
      <c r="F393" s="75"/>
      <c r="G393" s="75"/>
      <c r="H393" s="75"/>
      <c r="I393" s="80"/>
      <c r="J393" s="83"/>
    </row>
    <row r="394" spans="1:10" s="81" customFormat="1" x14ac:dyDescent="0.3">
      <c r="A394" s="82"/>
      <c r="B394" s="75"/>
      <c r="C394" s="73"/>
      <c r="D394" s="73"/>
      <c r="E394" s="74"/>
      <c r="F394" s="75"/>
      <c r="G394" s="75"/>
      <c r="H394" s="75"/>
      <c r="I394" s="80"/>
      <c r="J394" s="83"/>
    </row>
    <row r="395" spans="1:10" s="81" customFormat="1" x14ac:dyDescent="0.3">
      <c r="A395" s="82"/>
      <c r="B395" s="75"/>
      <c r="C395" s="73"/>
      <c r="D395" s="73"/>
      <c r="E395" s="74"/>
      <c r="F395" s="75"/>
      <c r="G395" s="75"/>
      <c r="H395" s="75"/>
      <c r="I395" s="80"/>
      <c r="J395" s="83"/>
    </row>
    <row r="396" spans="1:10" s="81" customFormat="1" x14ac:dyDescent="0.3">
      <c r="A396" s="82"/>
      <c r="B396" s="75"/>
      <c r="C396" s="73"/>
      <c r="D396" s="73"/>
      <c r="E396" s="74"/>
      <c r="F396" s="75"/>
      <c r="G396" s="75"/>
      <c r="H396" s="75"/>
      <c r="I396" s="80"/>
      <c r="J396" s="83"/>
    </row>
    <row r="397" spans="1:10" s="81" customFormat="1" x14ac:dyDescent="0.3">
      <c r="A397" s="82"/>
      <c r="B397" s="75"/>
      <c r="C397" s="73"/>
      <c r="D397" s="73"/>
      <c r="E397" s="74"/>
      <c r="F397" s="75"/>
      <c r="G397" s="75"/>
      <c r="H397" s="75"/>
      <c r="I397" s="80"/>
      <c r="J397" s="83"/>
    </row>
    <row r="398" spans="1:10" s="81" customFormat="1" x14ac:dyDescent="0.3">
      <c r="A398" s="82"/>
      <c r="B398" s="75"/>
      <c r="C398" s="73"/>
      <c r="D398" s="73"/>
      <c r="E398" s="74"/>
      <c r="F398" s="75"/>
      <c r="G398" s="75"/>
      <c r="H398" s="75"/>
      <c r="I398" s="80"/>
      <c r="J398" s="83"/>
    </row>
    <row r="399" spans="1:10" s="81" customFormat="1" x14ac:dyDescent="0.3">
      <c r="A399" s="82"/>
      <c r="B399" s="75"/>
      <c r="C399" s="73"/>
      <c r="D399" s="73"/>
      <c r="E399" s="74"/>
      <c r="F399" s="75"/>
      <c r="G399" s="75"/>
      <c r="H399" s="75"/>
      <c r="I399" s="80"/>
      <c r="J399" s="83"/>
    </row>
    <row r="400" spans="1:10" s="81" customFormat="1" x14ac:dyDescent="0.3">
      <c r="A400" s="82"/>
      <c r="B400" s="75"/>
      <c r="C400" s="73"/>
      <c r="D400" s="73"/>
      <c r="E400" s="74"/>
      <c r="F400" s="75"/>
      <c r="G400" s="75"/>
      <c r="H400" s="75"/>
      <c r="I400" s="80"/>
      <c r="J400" s="83"/>
    </row>
    <row r="401" spans="1:10" s="81" customFormat="1" x14ac:dyDescent="0.3">
      <c r="A401" s="82"/>
      <c r="B401" s="75"/>
      <c r="C401" s="73"/>
      <c r="D401" s="73"/>
      <c r="E401" s="74"/>
      <c r="F401" s="75"/>
      <c r="G401" s="75"/>
      <c r="H401" s="75"/>
      <c r="I401" s="80"/>
      <c r="J401" s="83"/>
    </row>
    <row r="402" spans="1:10" s="81" customFormat="1" x14ac:dyDescent="0.3">
      <c r="A402" s="82"/>
      <c r="B402" s="75"/>
      <c r="C402" s="73"/>
      <c r="D402" s="73"/>
      <c r="E402" s="74"/>
      <c r="F402" s="75"/>
      <c r="G402" s="75"/>
      <c r="H402" s="75"/>
      <c r="I402" s="80"/>
      <c r="J402" s="83"/>
    </row>
    <row r="403" spans="1:10" s="81" customFormat="1" x14ac:dyDescent="0.3">
      <c r="A403" s="82"/>
      <c r="B403" s="75"/>
      <c r="C403" s="73"/>
      <c r="D403" s="73"/>
      <c r="E403" s="74"/>
      <c r="F403" s="75"/>
      <c r="G403" s="75"/>
      <c r="H403" s="75"/>
      <c r="I403" s="80"/>
      <c r="J403" s="83"/>
    </row>
    <row r="404" spans="1:10" s="81" customFormat="1" x14ac:dyDescent="0.3">
      <c r="A404" s="82"/>
      <c r="B404" s="75"/>
      <c r="C404" s="73"/>
      <c r="D404" s="73"/>
      <c r="E404" s="74"/>
      <c r="F404" s="75"/>
      <c r="G404" s="75"/>
      <c r="H404" s="75"/>
      <c r="I404" s="80"/>
      <c r="J404" s="83"/>
    </row>
    <row r="405" spans="1:10" s="81" customFormat="1" x14ac:dyDescent="0.3">
      <c r="A405" s="82"/>
      <c r="B405" s="75"/>
      <c r="C405" s="73"/>
      <c r="D405" s="73"/>
      <c r="E405" s="74"/>
      <c r="F405" s="75"/>
      <c r="G405" s="75"/>
      <c r="H405" s="75"/>
      <c r="I405" s="80"/>
      <c r="J405" s="83"/>
    </row>
    <row r="406" spans="1:10" s="81" customFormat="1" x14ac:dyDescent="0.3">
      <c r="A406" s="82"/>
      <c r="B406" s="75"/>
      <c r="C406" s="73"/>
      <c r="D406" s="73"/>
      <c r="E406" s="74"/>
      <c r="F406" s="75"/>
      <c r="G406" s="75"/>
      <c r="H406" s="75"/>
      <c r="I406" s="80"/>
      <c r="J406" s="83"/>
    </row>
    <row r="407" spans="1:10" s="81" customFormat="1" x14ac:dyDescent="0.3">
      <c r="A407" s="82"/>
      <c r="B407" s="75"/>
      <c r="C407" s="73"/>
      <c r="D407" s="73"/>
      <c r="E407" s="74"/>
      <c r="F407" s="75"/>
      <c r="G407" s="75"/>
      <c r="H407" s="75"/>
      <c r="I407" s="80"/>
      <c r="J407" s="83"/>
    </row>
    <row r="408" spans="1:10" s="81" customFormat="1" x14ac:dyDescent="0.3">
      <c r="A408" s="82"/>
      <c r="B408" s="75"/>
      <c r="C408" s="73"/>
      <c r="D408" s="73"/>
      <c r="E408" s="74"/>
      <c r="F408" s="75"/>
      <c r="G408" s="75"/>
      <c r="H408" s="75"/>
      <c r="I408" s="80"/>
      <c r="J408" s="83"/>
    </row>
    <row r="409" spans="1:10" s="81" customFormat="1" x14ac:dyDescent="0.3">
      <c r="A409" s="82"/>
      <c r="B409" s="75"/>
      <c r="C409" s="73"/>
      <c r="D409" s="73"/>
      <c r="E409" s="74"/>
      <c r="F409" s="75"/>
      <c r="G409" s="75"/>
      <c r="H409" s="75"/>
      <c r="I409" s="80"/>
      <c r="J409" s="83"/>
    </row>
    <row r="410" spans="1:10" s="81" customFormat="1" x14ac:dyDescent="0.3">
      <c r="A410" s="82"/>
      <c r="B410" s="75"/>
      <c r="C410" s="73"/>
      <c r="D410" s="73"/>
      <c r="E410" s="74"/>
      <c r="F410" s="75"/>
      <c r="G410" s="75"/>
      <c r="H410" s="75"/>
      <c r="I410" s="80"/>
      <c r="J410" s="83"/>
    </row>
    <row r="411" spans="1:10" s="81" customFormat="1" x14ac:dyDescent="0.3">
      <c r="A411" s="82"/>
      <c r="B411" s="75"/>
      <c r="C411" s="73"/>
      <c r="D411" s="73"/>
      <c r="E411" s="74"/>
      <c r="F411" s="75"/>
      <c r="G411" s="129"/>
      <c r="H411" s="75"/>
      <c r="I411" s="80"/>
      <c r="J411" s="83"/>
    </row>
    <row r="412" spans="1:10" s="81" customFormat="1" x14ac:dyDescent="0.3">
      <c r="A412" s="82"/>
      <c r="B412" s="75"/>
      <c r="C412" s="73"/>
      <c r="D412" s="73"/>
      <c r="E412" s="74"/>
      <c r="F412" s="75"/>
      <c r="G412" s="75"/>
      <c r="H412" s="75"/>
      <c r="I412" s="80"/>
      <c r="J412" s="83"/>
    </row>
    <row r="413" spans="1:10" s="81" customFormat="1" x14ac:dyDescent="0.3">
      <c r="A413" s="82"/>
      <c r="B413" s="75"/>
      <c r="C413" s="73"/>
      <c r="D413" s="73"/>
      <c r="E413" s="74"/>
      <c r="F413" s="75"/>
      <c r="G413" s="75"/>
      <c r="H413" s="75"/>
      <c r="I413" s="80"/>
      <c r="J413" s="83"/>
    </row>
    <row r="414" spans="1:10" s="81" customFormat="1" x14ac:dyDescent="0.3">
      <c r="A414" s="82"/>
      <c r="B414" s="75"/>
      <c r="C414" s="73"/>
      <c r="D414" s="73"/>
      <c r="E414" s="74"/>
      <c r="F414" s="75"/>
      <c r="G414" s="75"/>
      <c r="H414" s="75"/>
      <c r="I414" s="80"/>
      <c r="J414" s="83"/>
    </row>
    <row r="415" spans="1:10" s="81" customFormat="1" x14ac:dyDescent="0.3">
      <c r="A415" s="82"/>
      <c r="B415" s="75"/>
      <c r="C415" s="73"/>
      <c r="D415" s="73"/>
      <c r="E415" s="74"/>
      <c r="F415" s="75"/>
      <c r="G415" s="75"/>
      <c r="H415" s="75"/>
      <c r="I415" s="80"/>
      <c r="J415" s="83"/>
    </row>
    <row r="416" spans="1:10" s="81" customFormat="1" x14ac:dyDescent="0.3">
      <c r="A416" s="82"/>
      <c r="B416" s="75"/>
      <c r="C416" s="73"/>
      <c r="D416" s="73"/>
      <c r="E416" s="74"/>
      <c r="F416" s="75"/>
      <c r="G416" s="75"/>
      <c r="H416" s="75"/>
      <c r="I416" s="80"/>
      <c r="J416" s="83"/>
    </row>
    <row r="417" spans="1:10" s="81" customFormat="1" x14ac:dyDescent="0.3">
      <c r="A417" s="82"/>
      <c r="B417" s="75"/>
      <c r="C417" s="73"/>
      <c r="D417" s="73"/>
      <c r="E417" s="74"/>
      <c r="F417" s="75"/>
      <c r="G417" s="75"/>
      <c r="H417" s="75"/>
      <c r="I417" s="80"/>
      <c r="J417" s="83"/>
    </row>
    <row r="418" spans="1:10" s="81" customFormat="1" x14ac:dyDescent="0.3">
      <c r="A418" s="82"/>
      <c r="B418" s="75"/>
      <c r="C418" s="73"/>
      <c r="D418" s="73"/>
      <c r="E418" s="74"/>
      <c r="F418" s="75"/>
      <c r="G418" s="75"/>
      <c r="H418" s="75"/>
      <c r="I418" s="80"/>
      <c r="J418" s="83"/>
    </row>
    <row r="419" spans="1:10" s="81" customFormat="1" x14ac:dyDescent="0.3">
      <c r="A419" s="82"/>
      <c r="B419" s="75"/>
      <c r="C419" s="73"/>
      <c r="D419" s="73"/>
      <c r="E419" s="74"/>
      <c r="F419" s="75"/>
      <c r="G419" s="129"/>
      <c r="H419" s="75"/>
      <c r="I419" s="80"/>
      <c r="J419" s="83"/>
    </row>
    <row r="420" spans="1:10" s="81" customFormat="1" x14ac:dyDescent="0.3">
      <c r="A420" s="82"/>
      <c r="B420" s="75"/>
      <c r="C420" s="73"/>
      <c r="D420" s="73"/>
      <c r="E420" s="74"/>
      <c r="F420" s="75"/>
      <c r="G420" s="129"/>
      <c r="H420" s="75"/>
      <c r="I420" s="80"/>
      <c r="J420" s="83"/>
    </row>
    <row r="421" spans="1:10" s="81" customFormat="1" x14ac:dyDescent="0.3">
      <c r="A421" s="82"/>
      <c r="B421" s="75"/>
      <c r="C421" s="73"/>
      <c r="D421" s="73"/>
      <c r="E421" s="74"/>
      <c r="F421" s="75"/>
      <c r="G421" s="129"/>
      <c r="H421" s="75"/>
      <c r="I421" s="80"/>
      <c r="J421" s="83"/>
    </row>
    <row r="422" spans="1:10" s="81" customFormat="1" x14ac:dyDescent="0.3">
      <c r="A422" s="82"/>
      <c r="B422" s="75"/>
      <c r="C422" s="73"/>
      <c r="D422" s="73"/>
      <c r="E422" s="74"/>
      <c r="F422" s="75"/>
      <c r="G422" s="129"/>
      <c r="H422" s="75"/>
      <c r="I422" s="80"/>
      <c r="J422" s="83"/>
    </row>
    <row r="423" spans="1:10" s="81" customFormat="1" x14ac:dyDescent="0.3">
      <c r="A423" s="82"/>
      <c r="B423" s="75"/>
      <c r="C423" s="73"/>
      <c r="D423" s="73"/>
      <c r="E423" s="74"/>
      <c r="F423" s="75"/>
      <c r="G423" s="129"/>
      <c r="H423" s="75"/>
      <c r="I423" s="80"/>
      <c r="J423" s="83"/>
    </row>
    <row r="424" spans="1:10" s="81" customFormat="1" x14ac:dyDescent="0.3">
      <c r="A424" s="82"/>
      <c r="B424" s="75"/>
      <c r="C424" s="73"/>
      <c r="D424" s="73"/>
      <c r="E424" s="74"/>
      <c r="F424" s="75"/>
      <c r="G424" s="129"/>
      <c r="H424" s="75"/>
      <c r="I424" s="80"/>
      <c r="J424" s="83"/>
    </row>
    <row r="425" spans="1:10" s="81" customFormat="1" x14ac:dyDescent="0.3">
      <c r="A425" s="82"/>
      <c r="B425" s="75"/>
      <c r="C425" s="73"/>
      <c r="D425" s="73"/>
      <c r="E425" s="74"/>
      <c r="F425" s="75"/>
      <c r="G425" s="129"/>
      <c r="H425" s="75"/>
      <c r="I425" s="80"/>
      <c r="J425" s="83"/>
    </row>
    <row r="426" spans="1:10" s="81" customFormat="1" x14ac:dyDescent="0.3">
      <c r="A426" s="82"/>
      <c r="B426" s="75"/>
      <c r="C426" s="73"/>
      <c r="D426" s="73"/>
      <c r="E426" s="74"/>
      <c r="F426" s="75"/>
      <c r="G426" s="129"/>
      <c r="H426" s="75"/>
      <c r="I426" s="80"/>
      <c r="J426" s="83"/>
    </row>
    <row r="427" spans="1:10" s="81" customFormat="1" x14ac:dyDescent="0.3">
      <c r="A427" s="82"/>
      <c r="B427" s="75"/>
      <c r="C427" s="73"/>
      <c r="D427" s="73"/>
      <c r="E427" s="74"/>
      <c r="F427" s="75"/>
      <c r="G427" s="129"/>
      <c r="H427" s="75"/>
      <c r="I427" s="80"/>
      <c r="J427" s="83"/>
    </row>
    <row r="428" spans="1:10" s="81" customFormat="1" x14ac:dyDescent="0.3">
      <c r="A428" s="82"/>
      <c r="B428" s="75"/>
      <c r="C428" s="73"/>
      <c r="D428" s="73"/>
      <c r="E428" s="74"/>
      <c r="F428" s="75"/>
      <c r="G428" s="129"/>
      <c r="H428" s="75"/>
      <c r="I428" s="80"/>
      <c r="J428" s="83"/>
    </row>
    <row r="429" spans="1:10" s="81" customFormat="1" x14ac:dyDescent="0.3">
      <c r="A429" s="82"/>
      <c r="B429" s="75"/>
      <c r="C429" s="73"/>
      <c r="D429" s="73"/>
      <c r="E429" s="74"/>
      <c r="F429" s="75"/>
      <c r="G429" s="129"/>
      <c r="H429" s="75"/>
      <c r="I429" s="80"/>
      <c r="J429" s="83"/>
    </row>
    <row r="430" spans="1:10" s="81" customFormat="1" x14ac:dyDescent="0.3">
      <c r="A430" s="82"/>
      <c r="B430" s="75"/>
      <c r="C430" s="73"/>
      <c r="D430" s="73"/>
      <c r="E430" s="74"/>
      <c r="F430" s="75"/>
      <c r="G430" s="129"/>
      <c r="H430" s="75"/>
      <c r="I430" s="80"/>
      <c r="J430" s="83"/>
    </row>
    <row r="431" spans="1:10" s="81" customFormat="1" x14ac:dyDescent="0.3">
      <c r="A431" s="82"/>
      <c r="B431" s="75"/>
      <c r="C431" s="73"/>
      <c r="D431" s="73"/>
      <c r="E431" s="74"/>
      <c r="F431" s="75"/>
      <c r="G431" s="129"/>
      <c r="H431" s="75"/>
      <c r="I431" s="80"/>
      <c r="J431" s="83"/>
    </row>
    <row r="432" spans="1:10" s="81" customFormat="1" x14ac:dyDescent="0.3">
      <c r="A432" s="82"/>
      <c r="B432" s="75"/>
      <c r="C432" s="73"/>
      <c r="D432" s="73"/>
      <c r="E432" s="74"/>
      <c r="F432" s="75"/>
      <c r="G432" s="129"/>
      <c r="H432" s="75"/>
      <c r="I432" s="80"/>
      <c r="J432" s="83"/>
    </row>
    <row r="433" spans="1:10" s="81" customFormat="1" x14ac:dyDescent="0.3">
      <c r="A433" s="82"/>
      <c r="B433" s="75"/>
      <c r="C433" s="73"/>
      <c r="D433" s="73"/>
      <c r="E433" s="74"/>
      <c r="F433" s="75"/>
      <c r="G433" s="129"/>
      <c r="H433" s="75"/>
      <c r="I433" s="80"/>
      <c r="J433" s="83"/>
    </row>
    <row r="434" spans="1:10" s="81" customFormat="1" x14ac:dyDescent="0.3">
      <c r="A434" s="82"/>
      <c r="B434" s="75"/>
      <c r="C434" s="73"/>
      <c r="D434" s="73"/>
      <c r="E434" s="74"/>
      <c r="F434" s="75"/>
      <c r="G434" s="129"/>
      <c r="H434" s="75"/>
      <c r="I434" s="80"/>
      <c r="J434" s="83"/>
    </row>
    <row r="435" spans="1:10" s="81" customFormat="1" x14ac:dyDescent="0.3">
      <c r="A435" s="82"/>
      <c r="B435" s="75"/>
      <c r="C435" s="73"/>
      <c r="D435" s="73"/>
      <c r="E435" s="74"/>
      <c r="F435" s="75"/>
      <c r="G435" s="129"/>
      <c r="H435" s="75"/>
      <c r="I435" s="80"/>
      <c r="J435" s="83"/>
    </row>
    <row r="436" spans="1:10" s="81" customFormat="1" x14ac:dyDescent="0.3">
      <c r="A436" s="82"/>
      <c r="B436" s="75"/>
      <c r="C436" s="73"/>
      <c r="D436" s="73"/>
      <c r="E436" s="74"/>
      <c r="F436" s="75"/>
      <c r="G436" s="129"/>
      <c r="H436" s="75"/>
      <c r="I436" s="80"/>
      <c r="J436" s="83"/>
    </row>
    <row r="437" spans="1:10" s="81" customFormat="1" x14ac:dyDescent="0.3">
      <c r="A437" s="82"/>
      <c r="B437" s="75"/>
      <c r="C437" s="73"/>
      <c r="D437" s="73"/>
      <c r="E437" s="74"/>
      <c r="F437" s="75"/>
      <c r="G437" s="129"/>
      <c r="H437" s="75"/>
      <c r="I437" s="80"/>
      <c r="J437" s="83"/>
    </row>
    <row r="438" spans="1:10" s="81" customFormat="1" x14ac:dyDescent="0.3">
      <c r="A438" s="82"/>
      <c r="B438" s="75"/>
      <c r="C438" s="73"/>
      <c r="D438" s="73"/>
      <c r="E438" s="74"/>
      <c r="F438" s="75"/>
      <c r="G438" s="129"/>
      <c r="H438" s="75"/>
      <c r="I438" s="80"/>
      <c r="J438" s="83"/>
    </row>
    <row r="439" spans="1:10" s="81" customFormat="1" x14ac:dyDescent="0.3">
      <c r="A439" s="82"/>
      <c r="B439" s="75"/>
      <c r="C439" s="73"/>
      <c r="D439" s="73"/>
      <c r="E439" s="74"/>
      <c r="F439" s="75"/>
      <c r="G439" s="129"/>
      <c r="H439" s="75"/>
      <c r="I439" s="80"/>
      <c r="J439" s="83"/>
    </row>
    <row r="440" spans="1:10" s="81" customFormat="1" x14ac:dyDescent="0.3">
      <c r="A440" s="82"/>
      <c r="B440" s="75"/>
      <c r="C440" s="73"/>
      <c r="D440" s="73"/>
      <c r="E440" s="74"/>
      <c r="F440" s="75"/>
      <c r="G440" s="129"/>
      <c r="H440" s="75"/>
      <c r="I440" s="80"/>
      <c r="J440" s="83"/>
    </row>
    <row r="441" spans="1:10" s="81" customFormat="1" x14ac:dyDescent="0.3">
      <c r="A441" s="82"/>
      <c r="B441" s="75"/>
      <c r="C441" s="73"/>
      <c r="D441" s="73"/>
      <c r="E441" s="74"/>
      <c r="F441" s="75"/>
      <c r="G441" s="129"/>
      <c r="H441" s="75"/>
      <c r="I441" s="80"/>
      <c r="J441" s="83"/>
    </row>
    <row r="442" spans="1:10" s="81" customFormat="1" x14ac:dyDescent="0.3">
      <c r="A442" s="82"/>
      <c r="B442" s="75"/>
      <c r="C442" s="75"/>
      <c r="D442" s="73"/>
      <c r="E442" s="74"/>
      <c r="F442" s="75"/>
      <c r="G442" s="75"/>
      <c r="H442" s="75"/>
      <c r="I442" s="80"/>
    </row>
    <row r="443" spans="1:10" s="81" customFormat="1" x14ac:dyDescent="0.3">
      <c r="A443" s="82"/>
      <c r="B443" s="75"/>
      <c r="C443" s="75"/>
      <c r="D443" s="73"/>
      <c r="E443" s="74"/>
      <c r="F443" s="75"/>
      <c r="G443" s="75"/>
      <c r="H443" s="75"/>
      <c r="I443" s="80"/>
    </row>
    <row r="444" spans="1:10" x14ac:dyDescent="0.25">
      <c r="A444" s="300" t="s">
        <v>167</v>
      </c>
      <c r="B444" s="301"/>
      <c r="C444" s="301"/>
      <c r="D444" s="301"/>
      <c r="E444" s="301"/>
      <c r="F444" s="302"/>
      <c r="G444" s="84"/>
      <c r="H444" s="84"/>
      <c r="I444" s="85">
        <f>SUM(I11:I443)</f>
        <v>0</v>
      </c>
    </row>
    <row r="445" spans="1:10" ht="13.5" customHeight="1" x14ac:dyDescent="0.25">
      <c r="A445" s="12"/>
      <c r="B445" s="12"/>
      <c r="C445" s="12"/>
      <c r="D445" s="12"/>
      <c r="E445" s="66"/>
      <c r="F445" s="12"/>
      <c r="G445" s="12"/>
      <c r="H445" s="12"/>
      <c r="I445" s="69" t="s">
        <v>29</v>
      </c>
    </row>
    <row r="446" spans="1:10" ht="13.5" customHeight="1" x14ac:dyDescent="0.25">
      <c r="A446" s="12" t="s">
        <v>30</v>
      </c>
      <c r="B446" s="12"/>
      <c r="C446" s="12"/>
      <c r="D446" s="12"/>
      <c r="E446" s="66"/>
      <c r="F446" s="12"/>
      <c r="G446" s="12"/>
      <c r="H446" s="12"/>
      <c r="I446" s="69">
        <v>0</v>
      </c>
    </row>
    <row r="447" spans="1:10" ht="13.5" customHeight="1" x14ac:dyDescent="0.25">
      <c r="A447" s="12" t="s">
        <v>31</v>
      </c>
      <c r="B447" s="12"/>
      <c r="C447" s="12"/>
      <c r="D447" s="12"/>
      <c r="E447" s="66"/>
      <c r="F447" s="12"/>
      <c r="G447" s="12"/>
      <c r="H447" s="12"/>
      <c r="I447" s="69">
        <v>0</v>
      </c>
    </row>
    <row r="448" spans="1:10" ht="13.5" customHeight="1" x14ac:dyDescent="0.25">
      <c r="A448" s="12" t="s">
        <v>32</v>
      </c>
      <c r="B448" s="12"/>
      <c r="C448" s="12"/>
      <c r="D448" s="12"/>
      <c r="E448" s="66"/>
      <c r="F448" s="12"/>
      <c r="G448" s="12"/>
      <c r="H448" s="12"/>
      <c r="I448" s="69">
        <v>0</v>
      </c>
    </row>
    <row r="449" spans="1:12" ht="13.5" customHeight="1" x14ac:dyDescent="0.25">
      <c r="A449" s="12" t="s">
        <v>33</v>
      </c>
      <c r="B449" s="12"/>
      <c r="C449" s="12"/>
      <c r="D449" s="12"/>
      <c r="E449" s="66"/>
      <c r="F449" s="12"/>
      <c r="G449" s="12"/>
      <c r="H449" s="12"/>
      <c r="I449" s="69">
        <f>I2+I3+I4+I5-I8-I446-I448</f>
        <v>0</v>
      </c>
    </row>
    <row r="450" spans="1:12" x14ac:dyDescent="0.25">
      <c r="A450" s="86" t="s">
        <v>168</v>
      </c>
      <c r="B450" s="12"/>
      <c r="C450" s="12"/>
      <c r="D450" s="12"/>
      <c r="E450" s="66"/>
      <c r="F450" s="12"/>
      <c r="G450" s="12"/>
      <c r="H450" s="12"/>
      <c r="I450" s="87">
        <v>0</v>
      </c>
    </row>
    <row r="451" spans="1:12" x14ac:dyDescent="0.25">
      <c r="A451" s="12"/>
      <c r="B451" s="12"/>
      <c r="C451" s="12"/>
      <c r="D451" s="12"/>
      <c r="E451" s="66"/>
      <c r="F451" s="12"/>
      <c r="G451" s="12"/>
      <c r="H451" s="12"/>
      <c r="I451" s="69"/>
    </row>
    <row r="452" spans="1:12" x14ac:dyDescent="0.25">
      <c r="A452" s="303"/>
      <c r="B452" s="303"/>
      <c r="C452" s="303"/>
      <c r="D452" s="12"/>
      <c r="E452" s="303"/>
      <c r="F452" s="303"/>
      <c r="G452" s="88"/>
      <c r="H452" s="88"/>
      <c r="I452" s="69"/>
    </row>
    <row r="453" spans="1:12" x14ac:dyDescent="0.25">
      <c r="A453" s="65" t="s">
        <v>5</v>
      </c>
      <c r="B453" s="89"/>
      <c r="C453" s="121"/>
      <c r="D453" s="12"/>
      <c r="E453" s="12"/>
      <c r="F453" s="12"/>
      <c r="G453" s="12"/>
      <c r="H453" s="12"/>
      <c r="I453" s="69"/>
      <c r="J453" s="90"/>
    </row>
    <row r="454" spans="1:12" x14ac:dyDescent="0.25">
      <c r="A454" s="22"/>
      <c r="B454" s="12"/>
      <c r="C454" s="12"/>
      <c r="D454" s="37"/>
      <c r="E454" s="304"/>
      <c r="F454" s="304"/>
      <c r="G454" s="91"/>
      <c r="H454" s="91"/>
      <c r="I454" s="67"/>
    </row>
    <row r="455" spans="1:12" x14ac:dyDescent="0.25">
      <c r="A455" s="65" t="s">
        <v>6</v>
      </c>
      <c r="B455" s="89"/>
      <c r="C455" s="121"/>
      <c r="D455" s="12"/>
      <c r="E455" s="66"/>
      <c r="F455" s="12"/>
      <c r="G455" s="12"/>
      <c r="H455" s="12"/>
      <c r="I455" s="67"/>
    </row>
    <row r="456" spans="1:12" x14ac:dyDescent="0.25">
      <c r="A456" s="49" t="s">
        <v>106</v>
      </c>
      <c r="B456" s="12"/>
      <c r="C456" s="12"/>
      <c r="D456" s="12"/>
      <c r="E456" s="66"/>
      <c r="F456" s="12"/>
      <c r="G456" s="12"/>
      <c r="H456" s="12"/>
      <c r="I456" s="67"/>
    </row>
    <row r="457" spans="1:12" x14ac:dyDescent="0.25">
      <c r="A457" s="22"/>
      <c r="B457" s="12"/>
      <c r="C457" s="12"/>
      <c r="D457" s="12"/>
      <c r="E457" s="66"/>
      <c r="F457" s="12"/>
      <c r="G457" s="12"/>
      <c r="H457" s="12"/>
      <c r="I457" s="67"/>
    </row>
    <row r="458" spans="1:12" x14ac:dyDescent="0.25">
      <c r="A458" s="25"/>
    </row>
    <row r="459" spans="1:12" x14ac:dyDescent="0.25">
      <c r="A459" s="94"/>
    </row>
    <row r="461" spans="1:12" ht="14.4" x14ac:dyDescent="0.3">
      <c r="A461" s="120" t="s">
        <v>75</v>
      </c>
      <c r="B461" s="96"/>
      <c r="C461" s="96"/>
      <c r="D461" s="126"/>
      <c r="E461"/>
      <c r="F461"/>
      <c r="G461"/>
      <c r="H461"/>
      <c r="I461"/>
      <c r="J461"/>
      <c r="K461"/>
    </row>
    <row r="462" spans="1:12" ht="14.4" x14ac:dyDescent="0.3">
      <c r="A462" s="120" t="s">
        <v>89</v>
      </c>
      <c r="B462" s="120" t="s">
        <v>88</v>
      </c>
      <c r="C462" s="120" t="s">
        <v>66</v>
      </c>
      <c r="D462" s="126" t="s">
        <v>70</v>
      </c>
      <c r="E462"/>
      <c r="F462"/>
      <c r="G462"/>
      <c r="H462"/>
      <c r="I462"/>
      <c r="J462"/>
      <c r="K462"/>
      <c r="L462" s="97"/>
    </row>
    <row r="463" spans="1:12" ht="14.4" x14ac:dyDescent="0.3">
      <c r="A463" s="95" t="s">
        <v>34</v>
      </c>
      <c r="B463" s="95" t="s">
        <v>34</v>
      </c>
      <c r="C463" s="95" t="s">
        <v>34</v>
      </c>
      <c r="D463" s="130"/>
      <c r="E463"/>
      <c r="F463"/>
      <c r="G463"/>
      <c r="H463"/>
      <c r="I463"/>
      <c r="J463"/>
      <c r="K463"/>
    </row>
    <row r="464" spans="1:12" ht="14.4" x14ac:dyDescent="0.3">
      <c r="A464" s="98" t="s">
        <v>35</v>
      </c>
      <c r="B464" s="99"/>
      <c r="C464" s="99"/>
      <c r="D464" s="131"/>
      <c r="E464"/>
      <c r="F464"/>
      <c r="G464"/>
      <c r="H464"/>
      <c r="I464"/>
      <c r="J464"/>
      <c r="K464"/>
    </row>
    <row r="465" spans="1:11" ht="14.4" x14ac:dyDescent="0.3">
      <c r="A465"/>
      <c r="B465"/>
      <c r="C465"/>
      <c r="D465"/>
      <c r="E465"/>
      <c r="F465"/>
      <c r="G465"/>
      <c r="H465"/>
      <c r="I465"/>
      <c r="J465"/>
      <c r="K465"/>
    </row>
    <row r="466" spans="1:11" ht="14.4" x14ac:dyDescent="0.3">
      <c r="A466"/>
      <c r="B466"/>
      <c r="C466"/>
      <c r="D466"/>
      <c r="E466"/>
      <c r="F466"/>
      <c r="G466"/>
      <c r="H466"/>
      <c r="I466"/>
      <c r="J466"/>
      <c r="K466"/>
    </row>
    <row r="467" spans="1:11" ht="14.4" x14ac:dyDescent="0.3">
      <c r="A467"/>
      <c r="B467"/>
      <c r="C467"/>
      <c r="D467"/>
      <c r="E467"/>
      <c r="F467"/>
      <c r="G467"/>
      <c r="H467"/>
      <c r="I467"/>
      <c r="J467"/>
      <c r="K467"/>
    </row>
    <row r="468" spans="1:11" ht="14.4" x14ac:dyDescent="0.3">
      <c r="A468"/>
      <c r="B468"/>
      <c r="C468"/>
      <c r="D468"/>
      <c r="E468"/>
      <c r="F468"/>
      <c r="G468"/>
      <c r="H468"/>
      <c r="I468"/>
      <c r="J468"/>
      <c r="K468"/>
    </row>
    <row r="469" spans="1:11" ht="14.4" x14ac:dyDescent="0.3">
      <c r="A469"/>
      <c r="B469"/>
      <c r="C469"/>
      <c r="D469"/>
      <c r="E469"/>
      <c r="F469"/>
      <c r="G469"/>
      <c r="H469"/>
      <c r="I469"/>
      <c r="J469"/>
      <c r="K469"/>
    </row>
    <row r="470" spans="1:11" ht="14.4" x14ac:dyDescent="0.3">
      <c r="A470"/>
      <c r="B470"/>
      <c r="C470"/>
      <c r="D470"/>
      <c r="E470"/>
      <c r="F470"/>
      <c r="G470"/>
      <c r="H470"/>
      <c r="I470"/>
      <c r="J470"/>
      <c r="K470"/>
    </row>
    <row r="471" spans="1:11" ht="14.4" x14ac:dyDescent="0.3">
      <c r="A471"/>
      <c r="B471"/>
      <c r="C471"/>
      <c r="D471"/>
      <c r="E471"/>
      <c r="F471"/>
      <c r="G471"/>
      <c r="H471"/>
      <c r="I471"/>
      <c r="J471"/>
      <c r="K471"/>
    </row>
    <row r="472" spans="1:11" ht="14.4" x14ac:dyDescent="0.3">
      <c r="A472"/>
      <c r="B472"/>
      <c r="C472"/>
      <c r="D472"/>
      <c r="E472"/>
      <c r="F472"/>
      <c r="G472"/>
      <c r="H472"/>
      <c r="I472"/>
      <c r="J472"/>
      <c r="K472"/>
    </row>
    <row r="473" spans="1:11" ht="14.4" x14ac:dyDescent="0.3">
      <c r="A473"/>
      <c r="B473"/>
      <c r="C473"/>
      <c r="D473"/>
      <c r="E473"/>
      <c r="F473"/>
      <c r="G473"/>
      <c r="H473"/>
      <c r="I473"/>
      <c r="J473"/>
      <c r="K473"/>
    </row>
    <row r="474" spans="1:11" ht="14.4" x14ac:dyDescent="0.3">
      <c r="A474"/>
      <c r="B474"/>
      <c r="C474"/>
      <c r="D474"/>
      <c r="E474"/>
      <c r="F474"/>
      <c r="G474"/>
      <c r="H474"/>
      <c r="I474"/>
      <c r="J474"/>
      <c r="K474"/>
    </row>
    <row r="475" spans="1:11" ht="14.4" x14ac:dyDescent="0.3">
      <c r="A475"/>
      <c r="B475"/>
      <c r="C475"/>
      <c r="D475"/>
      <c r="E475"/>
      <c r="F475"/>
      <c r="G475"/>
      <c r="H475"/>
      <c r="I475"/>
      <c r="J475"/>
      <c r="K475"/>
    </row>
    <row r="476" spans="1:11" ht="14.4" x14ac:dyDescent="0.3">
      <c r="A476"/>
      <c r="B476"/>
      <c r="C476"/>
      <c r="D476"/>
      <c r="E476"/>
      <c r="F476"/>
      <c r="G476"/>
      <c r="H476"/>
      <c r="I476"/>
      <c r="J476"/>
      <c r="K476"/>
    </row>
    <row r="477" spans="1:11" ht="14.4" x14ac:dyDescent="0.3">
      <c r="A477"/>
      <c r="B477"/>
      <c r="C477"/>
      <c r="D477"/>
      <c r="E477"/>
      <c r="F477"/>
      <c r="G477"/>
      <c r="H477"/>
      <c r="I477"/>
      <c r="J477"/>
      <c r="K477"/>
    </row>
    <row r="478" spans="1:11" ht="14.4" x14ac:dyDescent="0.3">
      <c r="A478"/>
      <c r="B478"/>
      <c r="C478"/>
      <c r="D478"/>
      <c r="E478"/>
      <c r="F478"/>
      <c r="G478"/>
      <c r="H478"/>
      <c r="I478"/>
      <c r="J478"/>
      <c r="K478"/>
    </row>
    <row r="479" spans="1:11" ht="14.4" x14ac:dyDescent="0.3">
      <c r="A479"/>
      <c r="B479"/>
      <c r="C479"/>
      <c r="D479"/>
      <c r="E479"/>
      <c r="F479"/>
      <c r="G479"/>
      <c r="H479"/>
      <c r="I479"/>
      <c r="J479"/>
      <c r="K479"/>
    </row>
    <row r="480" spans="1:11" ht="14.4" x14ac:dyDescent="0.3">
      <c r="A480"/>
      <c r="B480"/>
      <c r="C480"/>
      <c r="D480"/>
      <c r="E480"/>
      <c r="F480"/>
      <c r="G480"/>
      <c r="H480"/>
      <c r="I480"/>
      <c r="J480"/>
      <c r="K480"/>
    </row>
    <row r="481" spans="1:11" ht="14.4" x14ac:dyDescent="0.3">
      <c r="A481"/>
      <c r="B481"/>
      <c r="C481"/>
      <c r="D481"/>
      <c r="E481"/>
      <c r="F481"/>
      <c r="G481"/>
      <c r="H481"/>
      <c r="I481"/>
      <c r="J481"/>
      <c r="K481"/>
    </row>
    <row r="482" spans="1:11" ht="14.4" x14ac:dyDescent="0.3">
      <c r="A482"/>
      <c r="B482"/>
      <c r="C482"/>
      <c r="D482"/>
      <c r="E482"/>
      <c r="F482"/>
      <c r="G482"/>
      <c r="H482"/>
      <c r="I482"/>
      <c r="J482"/>
      <c r="K482"/>
    </row>
    <row r="483" spans="1:11" ht="14.4" x14ac:dyDescent="0.3">
      <c r="A483"/>
      <c r="B483"/>
      <c r="C483"/>
      <c r="D483"/>
      <c r="E483"/>
      <c r="F483"/>
      <c r="G483"/>
      <c r="H483"/>
      <c r="I483"/>
      <c r="J483"/>
      <c r="K483"/>
    </row>
    <row r="484" spans="1:11" ht="14.4" x14ac:dyDescent="0.3">
      <c r="A484"/>
      <c r="B484"/>
      <c r="C484"/>
      <c r="D484"/>
      <c r="E484"/>
      <c r="F484"/>
      <c r="G484"/>
      <c r="H484"/>
      <c r="I484"/>
      <c r="J484"/>
      <c r="K484"/>
    </row>
    <row r="485" spans="1:11" ht="14.4" x14ac:dyDescent="0.3">
      <c r="A485"/>
      <c r="B485"/>
      <c r="C485"/>
      <c r="D485"/>
      <c r="E485"/>
      <c r="F485"/>
      <c r="G485"/>
      <c r="H485"/>
      <c r="I485"/>
      <c r="J485"/>
      <c r="K485"/>
    </row>
    <row r="486" spans="1:11" ht="14.4" x14ac:dyDescent="0.3">
      <c r="A486"/>
      <c r="B486"/>
      <c r="C486"/>
      <c r="D486"/>
      <c r="E486"/>
      <c r="F486"/>
      <c r="G486"/>
      <c r="H486"/>
      <c r="I486"/>
      <c r="J486"/>
      <c r="K486"/>
    </row>
    <row r="487" spans="1:11" ht="14.4" x14ac:dyDescent="0.3">
      <c r="A487"/>
      <c r="B487"/>
      <c r="C487"/>
      <c r="D487"/>
      <c r="E487"/>
      <c r="F487"/>
      <c r="G487"/>
      <c r="H487"/>
      <c r="I487"/>
      <c r="J487"/>
      <c r="K487"/>
    </row>
    <row r="488" spans="1:11" ht="14.4" x14ac:dyDescent="0.3">
      <c r="A488"/>
      <c r="B488"/>
      <c r="C488"/>
      <c r="D488"/>
      <c r="E488"/>
      <c r="F488"/>
      <c r="G488"/>
      <c r="H488"/>
      <c r="I488"/>
      <c r="J488"/>
      <c r="K488"/>
    </row>
    <row r="489" spans="1:11" ht="14.4" x14ac:dyDescent="0.3">
      <c r="A489"/>
      <c r="B489"/>
      <c r="C489"/>
      <c r="D489"/>
      <c r="E489"/>
      <c r="F489"/>
      <c r="G489"/>
      <c r="H489"/>
      <c r="I489"/>
      <c r="J489"/>
      <c r="K489"/>
    </row>
    <row r="490" spans="1:11" ht="14.4" x14ac:dyDescent="0.3">
      <c r="A490"/>
      <c r="B490"/>
      <c r="C490"/>
      <c r="D490"/>
      <c r="E490"/>
      <c r="F490"/>
      <c r="G490"/>
      <c r="H490"/>
      <c r="I490"/>
      <c r="J490"/>
      <c r="K490"/>
    </row>
    <row r="491" spans="1:11" ht="14.4" x14ac:dyDescent="0.3">
      <c r="A491"/>
      <c r="B491"/>
      <c r="C491"/>
      <c r="D491"/>
      <c r="E491"/>
      <c r="F491"/>
      <c r="G491"/>
      <c r="H491"/>
      <c r="I491"/>
      <c r="J491"/>
      <c r="K491"/>
    </row>
    <row r="492" spans="1:11" ht="14.4" x14ac:dyDescent="0.3">
      <c r="A492"/>
      <c r="B492"/>
      <c r="C492"/>
      <c r="D492"/>
      <c r="E492"/>
      <c r="F492"/>
      <c r="G492"/>
      <c r="H492"/>
      <c r="I492"/>
      <c r="J492"/>
      <c r="K492"/>
    </row>
    <row r="493" spans="1:11" ht="14.4" x14ac:dyDescent="0.3">
      <c r="A493"/>
      <c r="B493"/>
      <c r="C493"/>
      <c r="D493"/>
      <c r="E493"/>
      <c r="F493"/>
      <c r="G493"/>
      <c r="H493"/>
      <c r="I493"/>
      <c r="J493"/>
      <c r="K493"/>
    </row>
    <row r="494" spans="1:11" ht="14.4" x14ac:dyDescent="0.3">
      <c r="A494"/>
      <c r="B494"/>
      <c r="C494"/>
      <c r="D494"/>
      <c r="E494"/>
      <c r="F494"/>
      <c r="G494"/>
      <c r="H494"/>
      <c r="I494"/>
      <c r="J494"/>
      <c r="K494"/>
    </row>
    <row r="495" spans="1:11" ht="14.4" x14ac:dyDescent="0.3">
      <c r="A495"/>
      <c r="B495"/>
      <c r="C495"/>
      <c r="D495"/>
      <c r="E495"/>
      <c r="F495"/>
      <c r="G495"/>
      <c r="H495"/>
      <c r="I495"/>
      <c r="J495"/>
      <c r="K495"/>
    </row>
    <row r="496" spans="1:11" ht="14.4" x14ac:dyDescent="0.3">
      <c r="A496"/>
      <c r="B496"/>
      <c r="C496"/>
      <c r="D496"/>
      <c r="E496"/>
      <c r="F496"/>
      <c r="G496"/>
      <c r="H496"/>
      <c r="I496"/>
      <c r="J496"/>
      <c r="K496"/>
    </row>
    <row r="497" spans="1:11" ht="14.4" x14ac:dyDescent="0.3">
      <c r="A497"/>
      <c r="B497"/>
      <c r="C497"/>
      <c r="D497"/>
      <c r="E497"/>
      <c r="F497"/>
      <c r="G497"/>
      <c r="H497"/>
      <c r="I497"/>
      <c r="J497"/>
      <c r="K497"/>
    </row>
    <row r="498" spans="1:11" ht="14.4" x14ac:dyDescent="0.3">
      <c r="A498"/>
      <c r="B498"/>
      <c r="C498"/>
      <c r="D498"/>
      <c r="E498"/>
      <c r="F498"/>
      <c r="G498"/>
      <c r="H498"/>
      <c r="I498"/>
      <c r="J498"/>
      <c r="K498"/>
    </row>
    <row r="499" spans="1:11" ht="14.4" x14ac:dyDescent="0.3">
      <c r="A499"/>
      <c r="B499"/>
      <c r="C499"/>
      <c r="D499"/>
      <c r="E499"/>
      <c r="F499"/>
      <c r="G499"/>
      <c r="H499"/>
      <c r="I499"/>
      <c r="J499"/>
      <c r="K499"/>
    </row>
    <row r="500" spans="1:11" ht="14.4" x14ac:dyDescent="0.3">
      <c r="A500"/>
      <c r="B500"/>
      <c r="C500"/>
      <c r="D500"/>
      <c r="E500"/>
      <c r="F500"/>
      <c r="G500"/>
      <c r="H500"/>
      <c r="I500"/>
      <c r="J500"/>
      <c r="K500"/>
    </row>
    <row r="501" spans="1:11" ht="14.4" x14ac:dyDescent="0.3">
      <c r="A501"/>
      <c r="B501"/>
      <c r="C501"/>
      <c r="D501"/>
      <c r="E501"/>
      <c r="F501"/>
      <c r="G501"/>
      <c r="H501"/>
      <c r="I501"/>
      <c r="J501"/>
      <c r="K501"/>
    </row>
    <row r="502" spans="1:11" ht="14.4" x14ac:dyDescent="0.3">
      <c r="A502"/>
      <c r="B502"/>
      <c r="C502"/>
      <c r="D502"/>
      <c r="E502"/>
      <c r="F502"/>
      <c r="G502"/>
      <c r="H502"/>
      <c r="I502"/>
      <c r="J502"/>
      <c r="K502"/>
    </row>
    <row r="503" spans="1:11" ht="14.4" x14ac:dyDescent="0.3">
      <c r="A503"/>
      <c r="B503"/>
      <c r="C503"/>
      <c r="D503"/>
      <c r="E503"/>
      <c r="F503"/>
      <c r="G503"/>
      <c r="H503"/>
      <c r="I503"/>
      <c r="J503"/>
      <c r="K503"/>
    </row>
    <row r="504" spans="1:11" ht="14.4" x14ac:dyDescent="0.3">
      <c r="A504"/>
      <c r="B504"/>
      <c r="C504"/>
      <c r="D504"/>
      <c r="E504"/>
      <c r="F504"/>
      <c r="G504"/>
      <c r="H504"/>
      <c r="I504"/>
      <c r="J504"/>
      <c r="K504"/>
    </row>
    <row r="505" spans="1:11" ht="14.4" x14ac:dyDescent="0.3">
      <c r="A505"/>
      <c r="B505"/>
      <c r="C505"/>
      <c r="D505"/>
      <c r="E505"/>
      <c r="F505"/>
      <c r="G505"/>
      <c r="H505"/>
      <c r="I505"/>
      <c r="J505"/>
      <c r="K505"/>
    </row>
    <row r="506" spans="1:11" ht="14.4" x14ac:dyDescent="0.3">
      <c r="A506"/>
      <c r="B506"/>
      <c r="C506"/>
      <c r="D506"/>
      <c r="E506"/>
      <c r="F506"/>
      <c r="G506"/>
      <c r="H506"/>
      <c r="I506"/>
      <c r="J506"/>
      <c r="K506"/>
    </row>
    <row r="507" spans="1:11" ht="14.4" x14ac:dyDescent="0.3">
      <c r="A507"/>
      <c r="B507"/>
      <c r="C507"/>
      <c r="D507"/>
      <c r="E507"/>
      <c r="F507"/>
      <c r="G507"/>
      <c r="H507"/>
      <c r="I507"/>
      <c r="J507"/>
      <c r="K507"/>
    </row>
    <row r="508" spans="1:11" ht="14.4" x14ac:dyDescent="0.3">
      <c r="A508"/>
      <c r="B508"/>
      <c r="C508"/>
      <c r="D508"/>
      <c r="E508"/>
      <c r="F508"/>
      <c r="G508"/>
      <c r="H508"/>
      <c r="I508"/>
      <c r="J508"/>
      <c r="K508"/>
    </row>
    <row r="509" spans="1:11" ht="14.4" x14ac:dyDescent="0.3">
      <c r="A509"/>
      <c r="B509"/>
      <c r="C509"/>
      <c r="D509"/>
      <c r="E509"/>
      <c r="F509"/>
      <c r="G509"/>
      <c r="H509"/>
      <c r="I509"/>
      <c r="J509"/>
      <c r="K509"/>
    </row>
    <row r="510" spans="1:11" ht="14.4" x14ac:dyDescent="0.3">
      <c r="A510"/>
      <c r="B510"/>
      <c r="C510"/>
      <c r="D510"/>
      <c r="E510"/>
      <c r="F510"/>
      <c r="G510"/>
      <c r="H510"/>
      <c r="I510"/>
      <c r="J510"/>
      <c r="K510"/>
    </row>
    <row r="511" spans="1:11" ht="14.4" x14ac:dyDescent="0.3">
      <c r="A511"/>
      <c r="B511"/>
      <c r="C511"/>
      <c r="D511"/>
      <c r="E511"/>
      <c r="F511"/>
      <c r="G511"/>
      <c r="H511"/>
      <c r="I511"/>
      <c r="J511"/>
      <c r="K511"/>
    </row>
    <row r="512" spans="1:11" ht="14.4" x14ac:dyDescent="0.3">
      <c r="A512"/>
      <c r="B512"/>
      <c r="C512"/>
      <c r="D512"/>
      <c r="E512"/>
      <c r="F512"/>
      <c r="G512"/>
      <c r="H512"/>
      <c r="I512"/>
      <c r="J512"/>
      <c r="K512"/>
    </row>
    <row r="513" spans="1:11" ht="14.4" x14ac:dyDescent="0.3">
      <c r="A513"/>
      <c r="B513"/>
      <c r="C513"/>
      <c r="D513"/>
      <c r="E513"/>
      <c r="F513"/>
      <c r="G513"/>
      <c r="H513"/>
      <c r="I513"/>
      <c r="J513"/>
      <c r="K513"/>
    </row>
    <row r="514" spans="1:11" ht="14.4" x14ac:dyDescent="0.3">
      <c r="A514"/>
      <c r="B514"/>
      <c r="C514"/>
      <c r="D514"/>
      <c r="E514"/>
      <c r="F514"/>
      <c r="G514"/>
      <c r="H514"/>
      <c r="I514"/>
      <c r="J514"/>
      <c r="K514"/>
    </row>
    <row r="515" spans="1:11" ht="14.4" x14ac:dyDescent="0.3">
      <c r="A515"/>
      <c r="B515"/>
      <c r="C515"/>
      <c r="D515"/>
      <c r="E515"/>
      <c r="F515"/>
      <c r="G515"/>
      <c r="H515"/>
      <c r="I515"/>
      <c r="J515"/>
      <c r="K515"/>
    </row>
    <row r="516" spans="1:11" ht="14.4" x14ac:dyDescent="0.3">
      <c r="A516"/>
      <c r="B516"/>
      <c r="C516"/>
      <c r="D516"/>
      <c r="E516"/>
      <c r="F516"/>
      <c r="G516"/>
      <c r="H516"/>
      <c r="I516"/>
      <c r="J516"/>
      <c r="K516"/>
    </row>
    <row r="517" spans="1:11" ht="14.4" x14ac:dyDescent="0.3">
      <c r="A517"/>
      <c r="B517"/>
      <c r="C517"/>
      <c r="D517"/>
      <c r="E517"/>
      <c r="F517"/>
      <c r="G517"/>
      <c r="H517"/>
      <c r="I517"/>
      <c r="J517"/>
      <c r="K517"/>
    </row>
    <row r="518" spans="1:11" ht="14.4" x14ac:dyDescent="0.3">
      <c r="A518"/>
      <c r="B518"/>
      <c r="C518"/>
      <c r="D518"/>
      <c r="E518"/>
      <c r="F518"/>
      <c r="G518"/>
      <c r="H518"/>
      <c r="I518"/>
      <c r="J518"/>
      <c r="K518"/>
    </row>
    <row r="519" spans="1:11" ht="14.4" x14ac:dyDescent="0.3">
      <c r="A519"/>
      <c r="B519"/>
      <c r="C519"/>
      <c r="D519"/>
      <c r="E519"/>
      <c r="F519"/>
      <c r="G519"/>
      <c r="H519"/>
      <c r="I519"/>
      <c r="J519"/>
      <c r="K519"/>
    </row>
    <row r="520" spans="1:11" ht="14.4" x14ac:dyDescent="0.3">
      <c r="A520"/>
      <c r="B520"/>
      <c r="C520"/>
      <c r="D520"/>
      <c r="E520"/>
      <c r="F520"/>
      <c r="G520"/>
      <c r="H520"/>
      <c r="I520"/>
      <c r="J520"/>
      <c r="K520"/>
    </row>
    <row r="521" spans="1:11" ht="14.4" x14ac:dyDescent="0.3">
      <c r="A521"/>
      <c r="B521"/>
      <c r="C521"/>
      <c r="D521"/>
      <c r="E521"/>
      <c r="F521"/>
      <c r="G521"/>
      <c r="H521"/>
      <c r="I521"/>
      <c r="J521"/>
      <c r="K521"/>
    </row>
    <row r="522" spans="1:11" ht="14.4" x14ac:dyDescent="0.3">
      <c r="A522"/>
      <c r="B522"/>
      <c r="C522"/>
      <c r="D522"/>
      <c r="E522"/>
      <c r="F522"/>
      <c r="G522"/>
      <c r="H522"/>
      <c r="I522"/>
      <c r="J522"/>
      <c r="K522"/>
    </row>
    <row r="523" spans="1:11" ht="14.4" x14ac:dyDescent="0.3">
      <c r="A523"/>
      <c r="B523"/>
      <c r="C523"/>
      <c r="D523"/>
      <c r="E523"/>
      <c r="F523"/>
      <c r="G523"/>
      <c r="H523"/>
      <c r="I523"/>
      <c r="J523"/>
      <c r="K523"/>
    </row>
    <row r="524" spans="1:11" ht="14.4" x14ac:dyDescent="0.3">
      <c r="A524"/>
      <c r="B524"/>
      <c r="C524"/>
      <c r="D524"/>
      <c r="E524"/>
      <c r="F524"/>
      <c r="G524"/>
      <c r="H524"/>
      <c r="I524"/>
      <c r="J524"/>
      <c r="K524"/>
    </row>
    <row r="525" spans="1:11" ht="14.4" x14ac:dyDescent="0.3">
      <c r="A525"/>
      <c r="B525"/>
      <c r="C525"/>
      <c r="D525"/>
      <c r="E525"/>
      <c r="F525"/>
      <c r="G525"/>
      <c r="H525"/>
      <c r="I525"/>
      <c r="J525"/>
      <c r="K525"/>
    </row>
    <row r="526" spans="1:11" ht="14.4" x14ac:dyDescent="0.3">
      <c r="A526"/>
      <c r="B526"/>
      <c r="C526"/>
      <c r="D526"/>
      <c r="E526"/>
      <c r="F526"/>
      <c r="G526"/>
      <c r="H526"/>
      <c r="I526"/>
      <c r="J526"/>
      <c r="K526"/>
    </row>
    <row r="527" spans="1:11" ht="14.4" x14ac:dyDescent="0.3">
      <c r="A527"/>
      <c r="B527"/>
      <c r="C527"/>
      <c r="D527"/>
      <c r="E527"/>
      <c r="F527"/>
      <c r="G527"/>
      <c r="H527"/>
      <c r="I527"/>
      <c r="J527"/>
      <c r="K527"/>
    </row>
    <row r="528" spans="1:11" ht="14.4" x14ac:dyDescent="0.3">
      <c r="A528"/>
      <c r="B528"/>
      <c r="C528"/>
      <c r="D528"/>
      <c r="E528"/>
      <c r="F528"/>
      <c r="G528"/>
      <c r="H528"/>
      <c r="I528"/>
      <c r="J528"/>
      <c r="K528"/>
    </row>
    <row r="529" spans="1:11" ht="14.4" x14ac:dyDescent="0.3">
      <c r="A529"/>
      <c r="B529"/>
      <c r="C529"/>
      <c r="D529"/>
      <c r="E529"/>
      <c r="F529"/>
      <c r="G529"/>
      <c r="H529"/>
      <c r="I529"/>
      <c r="J529"/>
      <c r="K529"/>
    </row>
    <row r="530" spans="1:11" ht="14.4" x14ac:dyDescent="0.3">
      <c r="A530"/>
      <c r="B530"/>
      <c r="C530"/>
      <c r="D530"/>
      <c r="E530"/>
      <c r="F530"/>
      <c r="G530"/>
      <c r="H530"/>
      <c r="I530"/>
      <c r="J530"/>
      <c r="K530"/>
    </row>
    <row r="531" spans="1:11" ht="14.4" x14ac:dyDescent="0.3">
      <c r="A531"/>
      <c r="B531"/>
      <c r="C531"/>
      <c r="D531"/>
      <c r="E531"/>
      <c r="F531"/>
      <c r="G531"/>
      <c r="H531"/>
      <c r="I531"/>
      <c r="J531"/>
      <c r="K531"/>
    </row>
    <row r="532" spans="1:11" ht="14.4" x14ac:dyDescent="0.3">
      <c r="A532"/>
      <c r="B532"/>
      <c r="C532"/>
      <c r="D532"/>
      <c r="E532"/>
      <c r="F532"/>
      <c r="G532"/>
      <c r="H532"/>
      <c r="I532"/>
      <c r="J532"/>
      <c r="K532"/>
    </row>
    <row r="533" spans="1:11" ht="14.4" x14ac:dyDescent="0.3">
      <c r="A533"/>
      <c r="B533"/>
      <c r="C533"/>
      <c r="D533"/>
      <c r="E533"/>
      <c r="F533"/>
      <c r="G533"/>
      <c r="H533"/>
      <c r="I533"/>
      <c r="J533"/>
      <c r="K533"/>
    </row>
    <row r="534" spans="1:11" ht="14.4" x14ac:dyDescent="0.3">
      <c r="A534"/>
      <c r="B534"/>
      <c r="C534"/>
      <c r="D534"/>
      <c r="E534"/>
      <c r="F534"/>
      <c r="G534"/>
      <c r="H534"/>
      <c r="I534"/>
      <c r="J534"/>
      <c r="K534"/>
    </row>
    <row r="535" spans="1:11" ht="14.4" x14ac:dyDescent="0.3">
      <c r="A535"/>
      <c r="B535"/>
      <c r="C535"/>
      <c r="D535"/>
      <c r="E535"/>
      <c r="F535"/>
      <c r="G535"/>
      <c r="H535"/>
      <c r="I535"/>
      <c r="J535"/>
      <c r="K535"/>
    </row>
    <row r="536" spans="1:11" ht="14.4" x14ac:dyDescent="0.3">
      <c r="A536"/>
      <c r="B536"/>
      <c r="C536"/>
      <c r="D536"/>
      <c r="E536"/>
      <c r="F536"/>
      <c r="G536"/>
      <c r="H536"/>
      <c r="I536"/>
      <c r="J536"/>
      <c r="K536"/>
    </row>
    <row r="537" spans="1:11" ht="14.4" x14ac:dyDescent="0.3">
      <c r="A537"/>
      <c r="B537"/>
      <c r="C537"/>
      <c r="D537"/>
      <c r="E537"/>
      <c r="F537"/>
      <c r="G537"/>
      <c r="H537"/>
      <c r="I537"/>
      <c r="J537"/>
      <c r="K537"/>
    </row>
    <row r="538" spans="1:11" ht="14.4" x14ac:dyDescent="0.3">
      <c r="A538"/>
      <c r="B538"/>
      <c r="C538"/>
      <c r="D538"/>
      <c r="E538"/>
      <c r="F538"/>
      <c r="G538"/>
      <c r="H538"/>
      <c r="I538"/>
      <c r="J538"/>
      <c r="K538"/>
    </row>
    <row r="539" spans="1:11" ht="14.4" x14ac:dyDescent="0.3">
      <c r="A539"/>
      <c r="B539"/>
      <c r="C539"/>
      <c r="D539"/>
      <c r="E539"/>
      <c r="F539"/>
      <c r="G539"/>
      <c r="H539"/>
      <c r="I539"/>
      <c r="J539"/>
      <c r="K539"/>
    </row>
    <row r="540" spans="1:11" ht="14.4" x14ac:dyDescent="0.3">
      <c r="A540"/>
      <c r="B540"/>
      <c r="C540"/>
      <c r="D540"/>
      <c r="E540"/>
      <c r="F540"/>
      <c r="G540"/>
      <c r="H540"/>
      <c r="I540"/>
      <c r="J540"/>
      <c r="K540"/>
    </row>
    <row r="541" spans="1:11" ht="14.4" x14ac:dyDescent="0.3">
      <c r="A541"/>
      <c r="B541"/>
      <c r="C541"/>
      <c r="D541"/>
      <c r="E541"/>
      <c r="F541"/>
      <c r="G541"/>
      <c r="H541"/>
      <c r="I541"/>
      <c r="J541"/>
      <c r="K541"/>
    </row>
    <row r="542" spans="1:11" ht="14.4" x14ac:dyDescent="0.3">
      <c r="A542"/>
      <c r="B542"/>
      <c r="C542"/>
      <c r="D542"/>
      <c r="E542"/>
      <c r="F542"/>
      <c r="G542"/>
      <c r="H542"/>
      <c r="I542"/>
      <c r="J542"/>
      <c r="K542"/>
    </row>
    <row r="543" spans="1:11" ht="14.4" x14ac:dyDescent="0.3">
      <c r="A543"/>
      <c r="B543"/>
      <c r="C543"/>
      <c r="D543"/>
      <c r="E543"/>
      <c r="F543"/>
      <c r="G543"/>
      <c r="H543"/>
      <c r="I543"/>
      <c r="J543"/>
      <c r="K543"/>
    </row>
    <row r="544" spans="1:11" ht="14.4" x14ac:dyDescent="0.3">
      <c r="A544"/>
      <c r="B544"/>
      <c r="C544"/>
      <c r="D544"/>
      <c r="E544"/>
      <c r="F544"/>
      <c r="G544"/>
      <c r="H544"/>
      <c r="I544"/>
      <c r="J544"/>
      <c r="K544"/>
    </row>
    <row r="545" spans="1:11" ht="14.4" x14ac:dyDescent="0.3">
      <c r="A545"/>
      <c r="B545"/>
      <c r="C545"/>
      <c r="D545"/>
      <c r="E545"/>
      <c r="F545"/>
      <c r="G545"/>
      <c r="H545"/>
      <c r="I545"/>
      <c r="J545"/>
      <c r="K545"/>
    </row>
    <row r="546" spans="1:11" ht="14.4" x14ac:dyDescent="0.3">
      <c r="A546"/>
      <c r="B546"/>
      <c r="C546"/>
      <c r="D546"/>
      <c r="E546"/>
      <c r="F546"/>
      <c r="G546"/>
      <c r="H546"/>
      <c r="I546"/>
      <c r="J546"/>
      <c r="K546"/>
    </row>
    <row r="547" spans="1:11" ht="14.4" x14ac:dyDescent="0.3">
      <c r="A547"/>
      <c r="B547"/>
      <c r="C547"/>
      <c r="D547"/>
      <c r="E547"/>
      <c r="F547"/>
      <c r="G547"/>
      <c r="H547"/>
      <c r="I547"/>
      <c r="J547"/>
      <c r="K547"/>
    </row>
    <row r="548" spans="1:11" ht="14.4" x14ac:dyDescent="0.3">
      <c r="A548"/>
      <c r="B548"/>
      <c r="C548"/>
      <c r="D548"/>
      <c r="E548"/>
      <c r="F548"/>
      <c r="G548"/>
      <c r="H548"/>
      <c r="I548"/>
      <c r="J548"/>
      <c r="K548"/>
    </row>
    <row r="549" spans="1:11" ht="14.4" x14ac:dyDescent="0.3">
      <c r="A549"/>
      <c r="B549"/>
      <c r="C549"/>
      <c r="D549"/>
      <c r="E549"/>
      <c r="F549"/>
      <c r="G549"/>
      <c r="H549"/>
      <c r="I549"/>
      <c r="J549"/>
      <c r="K549"/>
    </row>
    <row r="550" spans="1:11" ht="14.4" x14ac:dyDescent="0.3">
      <c r="A550"/>
      <c r="B550"/>
      <c r="C550"/>
      <c r="D550"/>
      <c r="E550"/>
      <c r="F550"/>
      <c r="G550"/>
      <c r="H550"/>
      <c r="I550"/>
      <c r="J550"/>
      <c r="K550"/>
    </row>
    <row r="551" spans="1:11" ht="14.4" x14ac:dyDescent="0.3">
      <c r="A551"/>
      <c r="B551"/>
      <c r="C551"/>
      <c r="D551"/>
      <c r="E551"/>
      <c r="F551"/>
      <c r="G551"/>
      <c r="H551"/>
      <c r="I551"/>
      <c r="J551"/>
      <c r="K551"/>
    </row>
    <row r="552" spans="1:11" ht="14.4" x14ac:dyDescent="0.3">
      <c r="A552"/>
      <c r="B552"/>
      <c r="C552"/>
      <c r="D552"/>
      <c r="E552"/>
      <c r="F552"/>
      <c r="G552"/>
      <c r="H552"/>
      <c r="I552"/>
      <c r="J552"/>
      <c r="K552"/>
    </row>
    <row r="553" spans="1:11" ht="14.4" x14ac:dyDescent="0.3">
      <c r="A553"/>
      <c r="B553"/>
      <c r="C553"/>
      <c r="D553"/>
      <c r="E553"/>
      <c r="F553"/>
      <c r="G553"/>
      <c r="H553"/>
      <c r="I553"/>
      <c r="J553"/>
      <c r="K553"/>
    </row>
    <row r="554" spans="1:11" ht="14.4" x14ac:dyDescent="0.3">
      <c r="A554"/>
      <c r="B554"/>
      <c r="C554"/>
      <c r="D554"/>
      <c r="E554"/>
      <c r="F554"/>
      <c r="G554"/>
      <c r="H554"/>
      <c r="I554"/>
      <c r="J554"/>
      <c r="K554"/>
    </row>
    <row r="555" spans="1:11" ht="14.4" x14ac:dyDescent="0.3">
      <c r="A555"/>
      <c r="B555"/>
      <c r="C555"/>
      <c r="D555"/>
      <c r="E555"/>
      <c r="F555"/>
      <c r="G555"/>
      <c r="H555"/>
      <c r="I555"/>
      <c r="J555"/>
      <c r="K555"/>
    </row>
    <row r="556" spans="1:11" ht="14.4" x14ac:dyDescent="0.3">
      <c r="A556"/>
      <c r="B556"/>
      <c r="C556"/>
      <c r="D556"/>
      <c r="E556"/>
      <c r="F556"/>
      <c r="G556"/>
      <c r="H556"/>
      <c r="I556"/>
      <c r="J556"/>
      <c r="K556"/>
    </row>
    <row r="557" spans="1:11" ht="14.4" x14ac:dyDescent="0.3">
      <c r="A557"/>
      <c r="B557"/>
      <c r="C557"/>
      <c r="D557"/>
      <c r="E557"/>
      <c r="F557"/>
      <c r="G557"/>
      <c r="H557"/>
      <c r="I557"/>
      <c r="J557"/>
      <c r="K557"/>
    </row>
    <row r="558" spans="1:11" ht="14.4" x14ac:dyDescent="0.3">
      <c r="A558"/>
      <c r="B558"/>
      <c r="C558"/>
      <c r="D558"/>
      <c r="E558"/>
      <c r="F558"/>
      <c r="G558"/>
      <c r="H558"/>
      <c r="I558"/>
      <c r="J558"/>
      <c r="K558"/>
    </row>
    <row r="559" spans="1:11" ht="14.4" x14ac:dyDescent="0.3">
      <c r="A559"/>
      <c r="B559"/>
      <c r="C559"/>
      <c r="D559"/>
      <c r="E559"/>
      <c r="F559"/>
      <c r="G559"/>
      <c r="H559"/>
      <c r="I559"/>
      <c r="J559"/>
      <c r="K559"/>
    </row>
    <row r="560" spans="1:11" ht="14.4" x14ac:dyDescent="0.3">
      <c r="A560"/>
      <c r="B560"/>
      <c r="C560"/>
      <c r="D560"/>
      <c r="E560"/>
      <c r="F560"/>
      <c r="G560"/>
      <c r="H560"/>
      <c r="I560"/>
      <c r="J560"/>
      <c r="K560"/>
    </row>
    <row r="561" spans="1:11" ht="14.4" x14ac:dyDescent="0.3">
      <c r="A561"/>
      <c r="B561"/>
      <c r="C561"/>
      <c r="D561"/>
      <c r="E561"/>
      <c r="F561"/>
      <c r="G561"/>
      <c r="H561"/>
      <c r="I561"/>
      <c r="J561"/>
      <c r="K561"/>
    </row>
    <row r="562" spans="1:11" ht="14.4" x14ac:dyDescent="0.3">
      <c r="A562"/>
      <c r="B562"/>
      <c r="C562"/>
      <c r="D562"/>
      <c r="E562"/>
      <c r="F562"/>
      <c r="G562"/>
      <c r="H562"/>
      <c r="I562"/>
      <c r="J562"/>
      <c r="K562"/>
    </row>
    <row r="563" spans="1:11" ht="14.4" x14ac:dyDescent="0.3">
      <c r="A563"/>
      <c r="B563"/>
      <c r="C563"/>
      <c r="D563"/>
      <c r="E563"/>
      <c r="F563"/>
      <c r="G563"/>
      <c r="H563"/>
      <c r="I563"/>
      <c r="J563"/>
      <c r="K563"/>
    </row>
    <row r="564" spans="1:11" ht="14.4" x14ac:dyDescent="0.3">
      <c r="A564"/>
      <c r="B564"/>
      <c r="C564"/>
      <c r="D564"/>
      <c r="E564"/>
      <c r="F564"/>
      <c r="G564"/>
      <c r="H564"/>
      <c r="I564"/>
      <c r="J564"/>
      <c r="K564"/>
    </row>
    <row r="565" spans="1:11" ht="14.4" x14ac:dyDescent="0.3">
      <c r="A565"/>
      <c r="B565"/>
      <c r="C565"/>
      <c r="D565"/>
      <c r="E565"/>
      <c r="F565"/>
      <c r="G565"/>
      <c r="H565"/>
      <c r="I565"/>
      <c r="J565"/>
      <c r="K565"/>
    </row>
    <row r="566" spans="1:11" ht="14.4" x14ac:dyDescent="0.3">
      <c r="A566"/>
      <c r="B566"/>
      <c r="C566"/>
      <c r="D566"/>
      <c r="E566"/>
      <c r="F566"/>
      <c r="G566"/>
      <c r="H566"/>
      <c r="I566"/>
      <c r="J566"/>
      <c r="K566"/>
    </row>
    <row r="567" spans="1:11" ht="14.4" x14ac:dyDescent="0.3">
      <c r="A567"/>
      <c r="B567"/>
      <c r="C567"/>
      <c r="D567"/>
      <c r="E567"/>
      <c r="F567"/>
      <c r="G567"/>
      <c r="H567"/>
      <c r="I567"/>
      <c r="J567"/>
      <c r="K567"/>
    </row>
    <row r="568" spans="1:11" ht="14.4" x14ac:dyDescent="0.3">
      <c r="A568"/>
      <c r="B568"/>
      <c r="C568"/>
      <c r="D568"/>
      <c r="E568"/>
      <c r="F568"/>
      <c r="G568"/>
      <c r="H568"/>
      <c r="I568"/>
      <c r="J568"/>
      <c r="K568"/>
    </row>
    <row r="569" spans="1:11" ht="14.4" x14ac:dyDescent="0.3">
      <c r="A569"/>
      <c r="B569"/>
      <c r="C569"/>
      <c r="D569"/>
      <c r="E569"/>
      <c r="F569"/>
      <c r="G569"/>
      <c r="H569"/>
      <c r="I569"/>
      <c r="J569"/>
      <c r="K569"/>
    </row>
    <row r="570" spans="1:11" ht="14.4" x14ac:dyDescent="0.3">
      <c r="A570"/>
      <c r="B570"/>
      <c r="C570"/>
      <c r="D570"/>
      <c r="E570"/>
      <c r="F570"/>
      <c r="G570"/>
      <c r="H570"/>
      <c r="I570"/>
      <c r="J570"/>
      <c r="K570"/>
    </row>
    <row r="571" spans="1:11" ht="14.4" x14ac:dyDescent="0.3">
      <c r="A571"/>
      <c r="B571"/>
      <c r="C571"/>
      <c r="D571"/>
      <c r="E571"/>
      <c r="F571"/>
      <c r="G571"/>
      <c r="H571"/>
      <c r="I571"/>
      <c r="J571"/>
      <c r="K571"/>
    </row>
    <row r="572" spans="1:11" ht="14.4" x14ac:dyDescent="0.3">
      <c r="A572"/>
      <c r="B572"/>
      <c r="C572"/>
      <c r="D572"/>
      <c r="E572"/>
      <c r="F572"/>
      <c r="G572"/>
      <c r="H572"/>
      <c r="I572"/>
      <c r="J572"/>
      <c r="K572"/>
    </row>
    <row r="573" spans="1:11" ht="14.4" x14ac:dyDescent="0.3">
      <c r="A573"/>
      <c r="B573"/>
      <c r="C573"/>
      <c r="D573"/>
      <c r="E573"/>
      <c r="F573"/>
      <c r="G573"/>
      <c r="H573"/>
      <c r="I573"/>
      <c r="J573"/>
      <c r="K573"/>
    </row>
    <row r="574" spans="1:11" ht="14.4" x14ac:dyDescent="0.3">
      <c r="A574"/>
      <c r="B574"/>
      <c r="C574"/>
      <c r="D574"/>
      <c r="E574"/>
      <c r="F574"/>
      <c r="G574"/>
      <c r="H574"/>
      <c r="I574"/>
      <c r="J574"/>
      <c r="K574"/>
    </row>
    <row r="575" spans="1:11" ht="14.4" x14ac:dyDescent="0.3">
      <c r="A575"/>
      <c r="B575"/>
      <c r="C575"/>
      <c r="D575"/>
      <c r="E575"/>
      <c r="F575"/>
      <c r="G575"/>
      <c r="H575"/>
      <c r="I575"/>
      <c r="J575"/>
      <c r="K575"/>
    </row>
    <row r="576" spans="1:11" ht="14.4" x14ac:dyDescent="0.3">
      <c r="A576"/>
      <c r="B576"/>
      <c r="C576"/>
      <c r="D576"/>
      <c r="E576"/>
      <c r="F576"/>
      <c r="G576"/>
      <c r="H576"/>
      <c r="I576"/>
      <c r="J576"/>
      <c r="K576"/>
    </row>
    <row r="577" spans="1:11" ht="14.4" x14ac:dyDescent="0.3">
      <c r="A577"/>
      <c r="B577"/>
      <c r="C577"/>
      <c r="D577"/>
      <c r="E577"/>
      <c r="F577"/>
      <c r="G577"/>
      <c r="H577"/>
      <c r="I577"/>
      <c r="J577"/>
      <c r="K577"/>
    </row>
    <row r="578" spans="1:11" ht="14.4" x14ac:dyDescent="0.3">
      <c r="A578"/>
      <c r="B578"/>
      <c r="C578"/>
      <c r="D578"/>
      <c r="E578"/>
      <c r="F578"/>
      <c r="G578"/>
      <c r="H578"/>
      <c r="I578"/>
      <c r="J578"/>
      <c r="K578"/>
    </row>
    <row r="579" spans="1:11" ht="14.4" x14ac:dyDescent="0.3">
      <c r="A579"/>
      <c r="B579"/>
      <c r="C579"/>
      <c r="D579"/>
      <c r="E579"/>
      <c r="F579"/>
      <c r="G579"/>
      <c r="H579"/>
      <c r="I579"/>
      <c r="J579"/>
      <c r="K579"/>
    </row>
    <row r="580" spans="1:11" ht="14.4" x14ac:dyDescent="0.3">
      <c r="A580"/>
      <c r="B580"/>
      <c r="C580"/>
      <c r="D580"/>
      <c r="E580"/>
      <c r="F580"/>
      <c r="G580"/>
      <c r="H580"/>
      <c r="I580"/>
      <c r="J580"/>
      <c r="K580"/>
    </row>
    <row r="581" spans="1:11" ht="14.4" x14ac:dyDescent="0.3">
      <c r="A581"/>
      <c r="B581"/>
      <c r="C581"/>
      <c r="D581"/>
      <c r="E581"/>
      <c r="F581"/>
      <c r="G581"/>
      <c r="H581"/>
      <c r="I581"/>
      <c r="J581"/>
      <c r="K581"/>
    </row>
    <row r="582" spans="1:11" ht="14.4" x14ac:dyDescent="0.3">
      <c r="A582"/>
      <c r="B582"/>
      <c r="C582"/>
      <c r="D582"/>
      <c r="E582"/>
      <c r="F582"/>
      <c r="G582"/>
      <c r="H582"/>
      <c r="I582"/>
      <c r="J582"/>
      <c r="K582"/>
    </row>
    <row r="583" spans="1:11" ht="14.4" x14ac:dyDescent="0.3">
      <c r="A583"/>
      <c r="B583"/>
      <c r="C583"/>
      <c r="D583"/>
      <c r="E583"/>
      <c r="F583"/>
      <c r="G583"/>
      <c r="H583"/>
      <c r="I583"/>
      <c r="J583"/>
      <c r="K583"/>
    </row>
    <row r="584" spans="1:11" ht="14.4" x14ac:dyDescent="0.3">
      <c r="A584"/>
      <c r="B584"/>
      <c r="C584"/>
      <c r="D584"/>
      <c r="E584"/>
      <c r="F584"/>
      <c r="G584"/>
      <c r="H584"/>
      <c r="I584"/>
      <c r="J584"/>
      <c r="K584"/>
    </row>
    <row r="585" spans="1:11" ht="14.4" x14ac:dyDescent="0.3">
      <c r="A585"/>
      <c r="B585"/>
      <c r="C585"/>
      <c r="D585"/>
      <c r="E585"/>
      <c r="F585"/>
      <c r="G585"/>
      <c r="H585"/>
      <c r="I585"/>
      <c r="J585"/>
      <c r="K585"/>
    </row>
    <row r="586" spans="1:11" ht="14.4" x14ac:dyDescent="0.3">
      <c r="A586"/>
      <c r="B586"/>
      <c r="C586"/>
      <c r="D586"/>
      <c r="E586"/>
      <c r="F586"/>
      <c r="G586"/>
      <c r="H586"/>
      <c r="I586"/>
      <c r="J586"/>
      <c r="K586"/>
    </row>
    <row r="587" spans="1:11" ht="14.4" x14ac:dyDescent="0.3">
      <c r="A587"/>
      <c r="B587"/>
      <c r="C587"/>
      <c r="D587"/>
      <c r="E587"/>
      <c r="F587"/>
      <c r="G587"/>
      <c r="H587"/>
      <c r="I587"/>
      <c r="J587"/>
      <c r="K587"/>
    </row>
    <row r="588" spans="1:11" ht="14.4" x14ac:dyDescent="0.3">
      <c r="A588"/>
      <c r="B588"/>
      <c r="C588"/>
      <c r="D588"/>
      <c r="E588"/>
      <c r="F588"/>
      <c r="G588"/>
      <c r="H588"/>
      <c r="I588"/>
      <c r="J588"/>
      <c r="K588"/>
    </row>
    <row r="589" spans="1:11" ht="14.4" x14ac:dyDescent="0.3">
      <c r="A589"/>
      <c r="B589"/>
      <c r="C589"/>
      <c r="D589"/>
      <c r="E589"/>
      <c r="F589"/>
      <c r="G589"/>
      <c r="H589"/>
      <c r="I589"/>
      <c r="J589"/>
      <c r="K589"/>
    </row>
    <row r="590" spans="1:11" ht="14.4" x14ac:dyDescent="0.3">
      <c r="A590"/>
      <c r="B590"/>
      <c r="C590"/>
      <c r="D590"/>
      <c r="E590"/>
      <c r="F590"/>
      <c r="G590"/>
      <c r="H590"/>
      <c r="I590"/>
      <c r="J590"/>
      <c r="K590"/>
    </row>
    <row r="591" spans="1:11" ht="14.4" x14ac:dyDescent="0.3">
      <c r="A591"/>
      <c r="B591"/>
      <c r="C591"/>
      <c r="D591"/>
      <c r="E591"/>
      <c r="F591"/>
      <c r="G591"/>
      <c r="H591"/>
      <c r="I591"/>
      <c r="J591"/>
      <c r="K591"/>
    </row>
    <row r="592" spans="1:11" ht="14.4" x14ac:dyDescent="0.3">
      <c r="A592"/>
      <c r="B592"/>
      <c r="C592"/>
      <c r="D592"/>
      <c r="E592"/>
      <c r="F592"/>
      <c r="G592"/>
      <c r="H592"/>
      <c r="I592"/>
      <c r="J592"/>
      <c r="K592"/>
    </row>
    <row r="593" spans="1:11" ht="14.4" x14ac:dyDescent="0.3">
      <c r="A593"/>
      <c r="B593"/>
      <c r="C593"/>
      <c r="D593"/>
      <c r="E593"/>
      <c r="F593"/>
      <c r="G593"/>
      <c r="H593"/>
      <c r="I593"/>
      <c r="J593"/>
      <c r="K593"/>
    </row>
    <row r="594" spans="1:11" ht="14.4" x14ac:dyDescent="0.3">
      <c r="A594"/>
      <c r="B594"/>
      <c r="C594"/>
      <c r="D594"/>
      <c r="E594"/>
      <c r="F594"/>
      <c r="G594"/>
      <c r="H594"/>
      <c r="I594"/>
      <c r="J594"/>
      <c r="K594"/>
    </row>
    <row r="595" spans="1:11" ht="14.4" x14ac:dyDescent="0.3">
      <c r="A595"/>
      <c r="B595"/>
      <c r="C595"/>
      <c r="D595"/>
      <c r="E595"/>
      <c r="F595"/>
      <c r="G595"/>
      <c r="H595"/>
      <c r="I595"/>
      <c r="J595"/>
      <c r="K595"/>
    </row>
    <row r="596" spans="1:11" ht="14.4" x14ac:dyDescent="0.3">
      <c r="A596"/>
      <c r="B596"/>
      <c r="C596"/>
      <c r="D596"/>
      <c r="E596"/>
      <c r="F596"/>
      <c r="G596"/>
      <c r="H596"/>
      <c r="I596"/>
      <c r="J596"/>
      <c r="K596"/>
    </row>
    <row r="597" spans="1:11" ht="14.4" x14ac:dyDescent="0.3">
      <c r="A597"/>
      <c r="B597"/>
      <c r="C597"/>
      <c r="D597"/>
      <c r="E597"/>
      <c r="F597"/>
      <c r="G597"/>
      <c r="H597"/>
      <c r="I597"/>
      <c r="J597"/>
      <c r="K597"/>
    </row>
    <row r="598" spans="1:11" ht="14.4" x14ac:dyDescent="0.3">
      <c r="A598"/>
      <c r="B598"/>
      <c r="C598"/>
      <c r="D598"/>
      <c r="E598"/>
      <c r="F598"/>
      <c r="G598"/>
      <c r="H598"/>
      <c r="I598"/>
      <c r="J598"/>
      <c r="K598"/>
    </row>
    <row r="599" spans="1:11" ht="14.4" x14ac:dyDescent="0.3">
      <c r="A599"/>
      <c r="B599"/>
      <c r="C599"/>
      <c r="D599"/>
      <c r="E599"/>
      <c r="F599"/>
      <c r="G599"/>
      <c r="H599"/>
      <c r="I599"/>
      <c r="J599"/>
      <c r="K599"/>
    </row>
    <row r="600" spans="1:11" ht="14.4" x14ac:dyDescent="0.3">
      <c r="A600"/>
      <c r="B600"/>
      <c r="C600"/>
      <c r="D600"/>
      <c r="E600"/>
      <c r="F600"/>
      <c r="G600"/>
      <c r="H600"/>
      <c r="I600"/>
      <c r="J600"/>
      <c r="K600"/>
    </row>
    <row r="601" spans="1:11" ht="14.4" x14ac:dyDescent="0.3">
      <c r="A601"/>
      <c r="B601"/>
      <c r="C601"/>
      <c r="D601"/>
      <c r="E601"/>
      <c r="F601"/>
      <c r="G601"/>
      <c r="H601"/>
      <c r="I601"/>
      <c r="J601"/>
      <c r="K601"/>
    </row>
    <row r="602" spans="1:11" ht="14.4" x14ac:dyDescent="0.3">
      <c r="A602"/>
      <c r="B602"/>
      <c r="C602"/>
      <c r="D602"/>
      <c r="E602"/>
      <c r="F602"/>
      <c r="G602"/>
      <c r="H602"/>
      <c r="I602"/>
      <c r="J602"/>
      <c r="K602"/>
    </row>
    <row r="603" spans="1:11" ht="14.4" x14ac:dyDescent="0.3">
      <c r="A603"/>
      <c r="B603"/>
      <c r="C603"/>
      <c r="D603"/>
      <c r="E603"/>
      <c r="F603"/>
      <c r="G603"/>
      <c r="H603"/>
      <c r="I603"/>
      <c r="J603"/>
      <c r="K603"/>
    </row>
    <row r="604" spans="1:11" ht="14.4" x14ac:dyDescent="0.3">
      <c r="A604"/>
      <c r="B604"/>
      <c r="C604"/>
      <c r="D604"/>
      <c r="E604"/>
      <c r="F604"/>
      <c r="G604"/>
      <c r="H604"/>
      <c r="I604"/>
      <c r="J604"/>
      <c r="K604"/>
    </row>
    <row r="605" spans="1:11" ht="14.4" x14ac:dyDescent="0.3">
      <c r="A605"/>
      <c r="B605"/>
      <c r="C605"/>
      <c r="D605"/>
      <c r="E605"/>
      <c r="F605"/>
      <c r="G605"/>
      <c r="H605"/>
      <c r="I605"/>
      <c r="J605"/>
      <c r="K605"/>
    </row>
    <row r="606" spans="1:11" ht="14.4" x14ac:dyDescent="0.3">
      <c r="A606"/>
      <c r="B606"/>
      <c r="C606"/>
      <c r="D606"/>
      <c r="E606"/>
      <c r="F606"/>
      <c r="G606"/>
      <c r="H606"/>
      <c r="I606"/>
      <c r="J606"/>
      <c r="K606"/>
    </row>
    <row r="607" spans="1:11" ht="14.4" x14ac:dyDescent="0.3">
      <c r="A607"/>
      <c r="B607"/>
      <c r="C607"/>
      <c r="D607"/>
      <c r="E607"/>
      <c r="F607"/>
      <c r="G607"/>
      <c r="H607"/>
      <c r="I607"/>
      <c r="J607"/>
      <c r="K607"/>
    </row>
    <row r="608" spans="1:11" ht="14.4" x14ac:dyDescent="0.3">
      <c r="A608"/>
      <c r="B608"/>
      <c r="C608"/>
      <c r="D608"/>
      <c r="E608"/>
      <c r="F608"/>
      <c r="G608"/>
      <c r="H608"/>
      <c r="I608"/>
      <c r="J608"/>
      <c r="K608"/>
    </row>
    <row r="609" spans="1:11" ht="14.4" x14ac:dyDescent="0.3">
      <c r="A609"/>
      <c r="B609"/>
      <c r="C609"/>
      <c r="D609"/>
      <c r="E609"/>
      <c r="F609"/>
      <c r="G609"/>
      <c r="H609"/>
      <c r="I609"/>
      <c r="J609"/>
      <c r="K609"/>
    </row>
    <row r="610" spans="1:11" ht="14.4" x14ac:dyDescent="0.3">
      <c r="A610"/>
      <c r="B610"/>
      <c r="C610"/>
      <c r="D610"/>
      <c r="E610"/>
      <c r="F610"/>
      <c r="G610"/>
      <c r="H610"/>
      <c r="I610"/>
      <c r="J610"/>
      <c r="K610"/>
    </row>
    <row r="611" spans="1:11" ht="14.4" x14ac:dyDescent="0.3">
      <c r="A611"/>
      <c r="B611"/>
      <c r="C611"/>
      <c r="D611"/>
      <c r="E611"/>
      <c r="F611"/>
      <c r="G611"/>
      <c r="H611"/>
      <c r="I611"/>
      <c r="J611"/>
      <c r="K611"/>
    </row>
    <row r="612" spans="1:11" ht="14.4" x14ac:dyDescent="0.3">
      <c r="A612"/>
      <c r="B612"/>
      <c r="C612"/>
      <c r="D612"/>
      <c r="E612"/>
      <c r="F612"/>
      <c r="G612"/>
      <c r="H612"/>
      <c r="I612"/>
      <c r="J612"/>
      <c r="K612"/>
    </row>
    <row r="613" spans="1:11" ht="14.4" x14ac:dyDescent="0.3">
      <c r="A613"/>
      <c r="B613"/>
      <c r="C613"/>
      <c r="D613"/>
      <c r="E613"/>
      <c r="F613"/>
      <c r="G613"/>
      <c r="H613"/>
      <c r="I613"/>
      <c r="J613"/>
      <c r="K613"/>
    </row>
    <row r="614" spans="1:11" ht="14.4" x14ac:dyDescent="0.3">
      <c r="A614"/>
      <c r="B614"/>
      <c r="C614"/>
      <c r="D614"/>
      <c r="E614"/>
      <c r="F614"/>
      <c r="G614"/>
      <c r="H614"/>
      <c r="I614"/>
      <c r="J614"/>
      <c r="K614"/>
    </row>
    <row r="615" spans="1:11" ht="14.4" x14ac:dyDescent="0.3">
      <c r="A615"/>
      <c r="B615"/>
      <c r="C615"/>
      <c r="D615"/>
      <c r="E615"/>
      <c r="F615"/>
      <c r="G615"/>
      <c r="H615"/>
      <c r="I615"/>
      <c r="J615"/>
      <c r="K615"/>
    </row>
    <row r="616" spans="1:11" ht="14.4" x14ac:dyDescent="0.3">
      <c r="A616"/>
      <c r="B616"/>
      <c r="C616"/>
      <c r="D616"/>
      <c r="E616"/>
      <c r="F616"/>
      <c r="G616"/>
      <c r="H616"/>
      <c r="I616"/>
      <c r="J616"/>
      <c r="K616"/>
    </row>
    <row r="617" spans="1:11" ht="14.4" x14ac:dyDescent="0.3">
      <c r="A617"/>
      <c r="B617"/>
      <c r="C617"/>
      <c r="D617"/>
      <c r="E617"/>
      <c r="F617"/>
      <c r="G617"/>
      <c r="H617"/>
      <c r="I617"/>
      <c r="J617"/>
      <c r="K617"/>
    </row>
    <row r="618" spans="1:11" ht="14.4" x14ac:dyDescent="0.3">
      <c r="A618"/>
      <c r="B618"/>
      <c r="C618"/>
      <c r="D618"/>
      <c r="E618"/>
      <c r="F618"/>
      <c r="G618"/>
      <c r="H618"/>
      <c r="I618"/>
      <c r="J618"/>
      <c r="K618"/>
    </row>
    <row r="619" spans="1:11" ht="14.4" x14ac:dyDescent="0.3">
      <c r="A619"/>
      <c r="B619"/>
      <c r="C619"/>
      <c r="D619"/>
      <c r="E619"/>
      <c r="F619"/>
      <c r="G619"/>
      <c r="H619"/>
      <c r="I619"/>
      <c r="J619"/>
      <c r="K619"/>
    </row>
    <row r="620" spans="1:11" ht="14.4" x14ac:dyDescent="0.3">
      <c r="A620"/>
      <c r="B620"/>
      <c r="C620"/>
      <c r="D620"/>
      <c r="E620"/>
      <c r="F620"/>
      <c r="G620"/>
      <c r="H620"/>
      <c r="I620"/>
      <c r="J620"/>
      <c r="K620"/>
    </row>
    <row r="621" spans="1:11" ht="14.4" x14ac:dyDescent="0.3">
      <c r="A621"/>
      <c r="B621"/>
      <c r="C621"/>
      <c r="D621"/>
      <c r="E621"/>
      <c r="F621"/>
      <c r="G621"/>
      <c r="H621"/>
      <c r="I621"/>
      <c r="J621"/>
      <c r="K621"/>
    </row>
    <row r="622" spans="1:11" ht="14.4" x14ac:dyDescent="0.3">
      <c r="A622"/>
      <c r="B622"/>
      <c r="C622"/>
      <c r="D622"/>
      <c r="E622"/>
      <c r="F622"/>
      <c r="G622"/>
      <c r="H622"/>
      <c r="I622"/>
      <c r="J622"/>
      <c r="K622"/>
    </row>
    <row r="623" spans="1:11" ht="14.4" x14ac:dyDescent="0.3">
      <c r="A623"/>
      <c r="B623"/>
      <c r="C623"/>
      <c r="D623"/>
      <c r="E623"/>
      <c r="F623"/>
      <c r="G623"/>
      <c r="H623"/>
      <c r="I623"/>
      <c r="J623"/>
      <c r="K623"/>
    </row>
    <row r="624" spans="1:11" ht="14.4" x14ac:dyDescent="0.3">
      <c r="A624"/>
      <c r="B624"/>
      <c r="C624"/>
      <c r="D624"/>
      <c r="E624"/>
      <c r="F624"/>
      <c r="G624"/>
      <c r="H624"/>
      <c r="I624"/>
      <c r="J624"/>
      <c r="K624"/>
    </row>
    <row r="625" spans="1:11" ht="14.4" x14ac:dyDescent="0.3">
      <c r="A625"/>
      <c r="B625"/>
      <c r="C625"/>
      <c r="D625"/>
      <c r="E625"/>
      <c r="F625"/>
      <c r="G625"/>
      <c r="H625"/>
      <c r="I625"/>
      <c r="J625"/>
      <c r="K625"/>
    </row>
    <row r="626" spans="1:11" ht="14.4" x14ac:dyDescent="0.3">
      <c r="A626"/>
      <c r="B626"/>
      <c r="C626"/>
      <c r="D626"/>
      <c r="E626"/>
      <c r="F626"/>
      <c r="G626"/>
      <c r="H626"/>
      <c r="I626"/>
      <c r="J626"/>
      <c r="K626"/>
    </row>
    <row r="627" spans="1:11" ht="14.4" x14ac:dyDescent="0.3">
      <c r="A627"/>
      <c r="B627"/>
      <c r="C627"/>
      <c r="D627"/>
      <c r="E627"/>
      <c r="F627"/>
      <c r="G627"/>
      <c r="H627"/>
      <c r="I627"/>
      <c r="J627"/>
      <c r="K627"/>
    </row>
    <row r="628" spans="1:11" ht="14.4" x14ac:dyDescent="0.3">
      <c r="A628"/>
      <c r="B628"/>
      <c r="C628"/>
      <c r="D628"/>
      <c r="E628"/>
      <c r="F628"/>
      <c r="G628"/>
      <c r="H628"/>
      <c r="I628"/>
      <c r="J628"/>
      <c r="K628"/>
    </row>
    <row r="629" spans="1:11" ht="14.4" x14ac:dyDescent="0.3">
      <c r="A629"/>
      <c r="B629"/>
      <c r="C629"/>
      <c r="D629"/>
      <c r="E629"/>
      <c r="F629"/>
      <c r="G629"/>
      <c r="H629"/>
      <c r="I629"/>
      <c r="J629"/>
      <c r="K629"/>
    </row>
    <row r="630" spans="1:11" ht="14.4" x14ac:dyDescent="0.3">
      <c r="A630"/>
      <c r="B630"/>
      <c r="C630"/>
      <c r="D630"/>
      <c r="E630"/>
      <c r="F630"/>
      <c r="G630"/>
      <c r="H630"/>
      <c r="I630"/>
      <c r="J630"/>
      <c r="K630"/>
    </row>
    <row r="631" spans="1:11" ht="14.4" x14ac:dyDescent="0.3">
      <c r="A631"/>
      <c r="B631"/>
      <c r="C631"/>
      <c r="D631"/>
      <c r="E631"/>
      <c r="F631"/>
      <c r="G631"/>
      <c r="H631"/>
      <c r="I631"/>
      <c r="J631"/>
      <c r="K631"/>
    </row>
    <row r="632" spans="1:11" ht="14.4" x14ac:dyDescent="0.3">
      <c r="A632"/>
      <c r="B632"/>
      <c r="C632"/>
      <c r="D632"/>
      <c r="E632"/>
      <c r="F632"/>
      <c r="G632"/>
      <c r="H632"/>
      <c r="I632"/>
      <c r="J632"/>
      <c r="K632"/>
    </row>
    <row r="633" spans="1:11" ht="14.4" x14ac:dyDescent="0.3">
      <c r="A633"/>
      <c r="B633"/>
      <c r="C633"/>
      <c r="D633"/>
      <c r="E633"/>
      <c r="F633"/>
      <c r="G633"/>
      <c r="H633"/>
      <c r="I633"/>
      <c r="J633"/>
      <c r="K633"/>
    </row>
    <row r="634" spans="1:11" ht="14.4" x14ac:dyDescent="0.3">
      <c r="A634"/>
      <c r="B634"/>
      <c r="C634"/>
      <c r="D634"/>
      <c r="E634"/>
      <c r="F634"/>
      <c r="G634"/>
      <c r="H634"/>
      <c r="I634"/>
      <c r="J634"/>
      <c r="K634"/>
    </row>
    <row r="635" spans="1:11" ht="14.4" x14ac:dyDescent="0.3">
      <c r="A635"/>
      <c r="B635"/>
      <c r="C635"/>
      <c r="D635"/>
      <c r="E635"/>
      <c r="F635"/>
      <c r="G635"/>
      <c r="H635"/>
      <c r="I635"/>
      <c r="J635"/>
      <c r="K635"/>
    </row>
    <row r="636" spans="1:11" ht="14.4" x14ac:dyDescent="0.3">
      <c r="A636"/>
      <c r="B636"/>
      <c r="C636"/>
      <c r="D636"/>
      <c r="E636"/>
      <c r="F636"/>
      <c r="G636"/>
      <c r="H636"/>
      <c r="I636"/>
      <c r="J636"/>
      <c r="K636"/>
    </row>
    <row r="637" spans="1:11" ht="14.4" x14ac:dyDescent="0.3">
      <c r="A637"/>
      <c r="B637"/>
      <c r="C637"/>
      <c r="D637"/>
      <c r="E637"/>
      <c r="F637"/>
      <c r="G637"/>
      <c r="H637"/>
      <c r="I637"/>
      <c r="J637"/>
      <c r="K637"/>
    </row>
    <row r="638" spans="1:11" ht="14.4" x14ac:dyDescent="0.3">
      <c r="A638"/>
      <c r="B638"/>
      <c r="C638"/>
      <c r="D638"/>
      <c r="E638"/>
      <c r="F638"/>
      <c r="G638"/>
      <c r="H638"/>
      <c r="I638"/>
      <c r="J638"/>
      <c r="K638"/>
    </row>
    <row r="639" spans="1:11" ht="14.4" x14ac:dyDescent="0.3">
      <c r="A639"/>
      <c r="B639"/>
      <c r="C639"/>
      <c r="D639"/>
      <c r="E639"/>
      <c r="F639"/>
      <c r="G639"/>
      <c r="H639"/>
      <c r="I639"/>
      <c r="J639"/>
      <c r="K639"/>
    </row>
    <row r="640" spans="1:11" ht="14.4" x14ac:dyDescent="0.3">
      <c r="A640"/>
      <c r="B640"/>
      <c r="C640"/>
      <c r="D640"/>
      <c r="E640"/>
      <c r="F640"/>
      <c r="G640"/>
      <c r="H640"/>
      <c r="I640"/>
      <c r="J640"/>
      <c r="K640"/>
    </row>
    <row r="641" spans="1:11" ht="14.4" x14ac:dyDescent="0.3">
      <c r="A641"/>
      <c r="B641"/>
      <c r="C641"/>
      <c r="D641"/>
      <c r="E641"/>
      <c r="F641"/>
      <c r="G641"/>
      <c r="H641"/>
      <c r="I641"/>
      <c r="J641"/>
      <c r="K641"/>
    </row>
    <row r="642" spans="1:11" ht="14.4" x14ac:dyDescent="0.3">
      <c r="A642"/>
      <c r="B642"/>
      <c r="C642"/>
      <c r="D642"/>
      <c r="E642"/>
      <c r="F642"/>
      <c r="G642"/>
      <c r="H642"/>
      <c r="I642"/>
      <c r="J642"/>
      <c r="K642"/>
    </row>
    <row r="643" spans="1:11" ht="14.4" x14ac:dyDescent="0.3">
      <c r="A643"/>
      <c r="B643"/>
      <c r="C643"/>
      <c r="D643"/>
      <c r="E643"/>
      <c r="F643"/>
      <c r="G643"/>
      <c r="H643"/>
      <c r="I643"/>
      <c r="J643"/>
      <c r="K643"/>
    </row>
    <row r="644" spans="1:11" ht="14.4" x14ac:dyDescent="0.3">
      <c r="A644"/>
      <c r="B644"/>
      <c r="C644"/>
      <c r="D644"/>
      <c r="E644"/>
      <c r="F644"/>
      <c r="G644"/>
      <c r="H644"/>
      <c r="I644"/>
      <c r="J644"/>
      <c r="K644"/>
    </row>
    <row r="645" spans="1:11" ht="14.4" x14ac:dyDescent="0.3">
      <c r="A645"/>
      <c r="B645"/>
      <c r="C645"/>
      <c r="D645"/>
      <c r="E645"/>
      <c r="F645"/>
      <c r="G645"/>
      <c r="H645"/>
      <c r="I645"/>
      <c r="J645"/>
      <c r="K645"/>
    </row>
    <row r="646" spans="1:11" ht="14.4" x14ac:dyDescent="0.3">
      <c r="A646"/>
      <c r="B646"/>
      <c r="C646"/>
      <c r="D646"/>
      <c r="E646"/>
      <c r="F646"/>
      <c r="G646"/>
      <c r="H646"/>
      <c r="I646"/>
      <c r="J646"/>
      <c r="K646"/>
    </row>
    <row r="647" spans="1:11" ht="14.4" x14ac:dyDescent="0.3">
      <c r="A647"/>
      <c r="B647"/>
      <c r="C647"/>
      <c r="D647"/>
      <c r="E647"/>
      <c r="F647"/>
      <c r="G647"/>
      <c r="H647"/>
      <c r="I647"/>
      <c r="J647"/>
      <c r="K647"/>
    </row>
    <row r="648" spans="1:11" ht="14.4" x14ac:dyDescent="0.3">
      <c r="A648"/>
      <c r="B648"/>
      <c r="C648"/>
      <c r="D648"/>
      <c r="E648"/>
      <c r="F648"/>
      <c r="G648"/>
      <c r="H648"/>
      <c r="I648"/>
      <c r="J648"/>
      <c r="K648"/>
    </row>
    <row r="649" spans="1:11" ht="14.4" x14ac:dyDescent="0.3">
      <c r="A649"/>
      <c r="B649"/>
      <c r="C649"/>
      <c r="D649"/>
      <c r="E649"/>
      <c r="F649"/>
      <c r="G649"/>
      <c r="H649"/>
      <c r="I649"/>
      <c r="J649"/>
      <c r="K649"/>
    </row>
    <row r="650" spans="1:11" ht="14.4" x14ac:dyDescent="0.3">
      <c r="A650"/>
      <c r="B650"/>
      <c r="C650"/>
      <c r="D650"/>
      <c r="E650"/>
      <c r="F650"/>
      <c r="G650"/>
      <c r="H650"/>
      <c r="I650"/>
      <c r="J650"/>
      <c r="K650"/>
    </row>
    <row r="651" spans="1:11" ht="14.4" x14ac:dyDescent="0.3">
      <c r="A651"/>
      <c r="B651"/>
      <c r="C651"/>
      <c r="D651"/>
      <c r="E651"/>
      <c r="F651"/>
      <c r="G651"/>
      <c r="H651"/>
      <c r="I651"/>
      <c r="J651"/>
      <c r="K651"/>
    </row>
    <row r="652" spans="1:11" ht="14.4" x14ac:dyDescent="0.3">
      <c r="A652"/>
      <c r="B652"/>
      <c r="C652"/>
      <c r="D652"/>
      <c r="E652"/>
      <c r="F652"/>
      <c r="G652"/>
      <c r="H652"/>
      <c r="I652"/>
      <c r="J652"/>
      <c r="K652"/>
    </row>
    <row r="653" spans="1:11" ht="14.4" x14ac:dyDescent="0.3">
      <c r="A653"/>
      <c r="B653"/>
      <c r="C653"/>
      <c r="D653"/>
      <c r="E653"/>
      <c r="F653"/>
      <c r="G653"/>
      <c r="H653"/>
      <c r="I653"/>
      <c r="J653"/>
      <c r="K653"/>
    </row>
    <row r="654" spans="1:11" ht="14.4" x14ac:dyDescent="0.3">
      <c r="A654"/>
      <c r="B654"/>
      <c r="C654"/>
      <c r="D654"/>
      <c r="E654"/>
      <c r="F654"/>
      <c r="G654"/>
      <c r="H654"/>
      <c r="I654"/>
      <c r="J654"/>
      <c r="K654"/>
    </row>
    <row r="655" spans="1:11" ht="14.4" x14ac:dyDescent="0.3">
      <c r="A655"/>
      <c r="B655"/>
      <c r="C655"/>
      <c r="D655"/>
      <c r="E655"/>
      <c r="F655"/>
      <c r="G655"/>
      <c r="H655"/>
      <c r="I655"/>
      <c r="J655"/>
      <c r="K655"/>
    </row>
    <row r="656" spans="1:11" ht="14.4" x14ac:dyDescent="0.3">
      <c r="A656"/>
      <c r="B656"/>
      <c r="C656"/>
      <c r="D656"/>
      <c r="E656"/>
      <c r="F656"/>
      <c r="G656"/>
      <c r="H656"/>
      <c r="I656"/>
      <c r="J656"/>
      <c r="K656"/>
    </row>
    <row r="657" spans="1:11" ht="14.4" x14ac:dyDescent="0.3">
      <c r="A657"/>
      <c r="B657"/>
      <c r="C657"/>
      <c r="D657"/>
      <c r="E657"/>
      <c r="F657"/>
      <c r="G657"/>
      <c r="H657"/>
      <c r="I657"/>
      <c r="J657"/>
      <c r="K657"/>
    </row>
    <row r="658" spans="1:11" ht="14.4" x14ac:dyDescent="0.3">
      <c r="A658"/>
      <c r="B658"/>
      <c r="C658"/>
      <c r="D658"/>
      <c r="E658"/>
      <c r="F658"/>
      <c r="G658"/>
      <c r="H658"/>
      <c r="I658"/>
      <c r="J658"/>
      <c r="K658"/>
    </row>
    <row r="659" spans="1:11" ht="14.4" x14ac:dyDescent="0.3">
      <c r="A659"/>
      <c r="B659"/>
      <c r="C659"/>
      <c r="D659"/>
      <c r="E659"/>
      <c r="F659"/>
      <c r="G659"/>
      <c r="H659"/>
      <c r="I659"/>
      <c r="J659"/>
      <c r="K659"/>
    </row>
    <row r="660" spans="1:11" ht="14.4" x14ac:dyDescent="0.3">
      <c r="A660"/>
      <c r="B660"/>
      <c r="C660"/>
      <c r="D660"/>
      <c r="E660"/>
      <c r="F660"/>
      <c r="G660"/>
      <c r="H660"/>
      <c r="I660"/>
      <c r="J660"/>
      <c r="K660"/>
    </row>
    <row r="661" spans="1:11" ht="14.4" x14ac:dyDescent="0.3">
      <c r="A661"/>
      <c r="B661"/>
      <c r="C661"/>
      <c r="D661"/>
      <c r="E661"/>
      <c r="F661"/>
      <c r="G661"/>
      <c r="H661"/>
      <c r="I661"/>
      <c r="J661"/>
      <c r="K661"/>
    </row>
    <row r="662" spans="1:11" ht="14.4" x14ac:dyDescent="0.3">
      <c r="A662"/>
      <c r="B662"/>
      <c r="C662"/>
      <c r="D662"/>
      <c r="E662"/>
      <c r="F662"/>
      <c r="G662"/>
      <c r="H662"/>
      <c r="I662"/>
      <c r="J662"/>
      <c r="K662"/>
    </row>
    <row r="663" spans="1:11" ht="14.4" x14ac:dyDescent="0.3">
      <c r="A663"/>
      <c r="B663"/>
      <c r="C663"/>
      <c r="D663"/>
      <c r="E663"/>
      <c r="F663"/>
      <c r="G663"/>
      <c r="H663"/>
      <c r="I663"/>
      <c r="J663"/>
      <c r="K663"/>
    </row>
    <row r="664" spans="1:11" ht="14.4" x14ac:dyDescent="0.3">
      <c r="A664"/>
      <c r="B664"/>
      <c r="C664"/>
      <c r="D664"/>
      <c r="E664"/>
      <c r="F664"/>
      <c r="G664"/>
      <c r="H664"/>
      <c r="I664"/>
      <c r="J664"/>
      <c r="K664"/>
    </row>
    <row r="665" spans="1:11" ht="14.4" x14ac:dyDescent="0.3">
      <c r="A665"/>
      <c r="B665"/>
      <c r="C665"/>
      <c r="D665"/>
      <c r="E665"/>
      <c r="F665"/>
      <c r="G665"/>
      <c r="H665"/>
      <c r="I665"/>
      <c r="J665"/>
      <c r="K665"/>
    </row>
    <row r="666" spans="1:11" ht="14.4" x14ac:dyDescent="0.3">
      <c r="A666"/>
      <c r="B666"/>
      <c r="C666"/>
      <c r="D666"/>
      <c r="E666"/>
      <c r="F666"/>
      <c r="G666"/>
      <c r="H666"/>
      <c r="I666"/>
      <c r="J666"/>
      <c r="K666"/>
    </row>
    <row r="667" spans="1:11" ht="14.4" x14ac:dyDescent="0.3">
      <c r="A667"/>
      <c r="B667"/>
      <c r="C667"/>
      <c r="D667"/>
      <c r="E667"/>
      <c r="F667"/>
      <c r="G667"/>
      <c r="H667"/>
      <c r="I667"/>
      <c r="J667"/>
      <c r="K667"/>
    </row>
    <row r="668" spans="1:11" ht="14.4" x14ac:dyDescent="0.3">
      <c r="A668"/>
      <c r="B668"/>
      <c r="C668"/>
      <c r="D668"/>
      <c r="E668"/>
      <c r="F668"/>
      <c r="G668"/>
      <c r="H668"/>
      <c r="I668"/>
      <c r="J668"/>
      <c r="K668"/>
    </row>
    <row r="669" spans="1:11" ht="14.4" x14ac:dyDescent="0.3">
      <c r="A669"/>
      <c r="B669"/>
      <c r="C669"/>
      <c r="D669"/>
      <c r="E669"/>
      <c r="F669"/>
      <c r="G669"/>
      <c r="H669"/>
      <c r="I669"/>
      <c r="J669"/>
      <c r="K669"/>
    </row>
    <row r="670" spans="1:11" ht="14.4" x14ac:dyDescent="0.3">
      <c r="A670"/>
      <c r="B670"/>
      <c r="C670"/>
      <c r="D670"/>
      <c r="E670"/>
      <c r="F670"/>
      <c r="G670"/>
      <c r="H670"/>
      <c r="I670"/>
      <c r="J670"/>
      <c r="K670"/>
    </row>
    <row r="671" spans="1:11" ht="14.4" x14ac:dyDescent="0.3">
      <c r="A671"/>
      <c r="B671"/>
      <c r="C671"/>
      <c r="D671"/>
      <c r="E671"/>
      <c r="F671"/>
      <c r="G671"/>
      <c r="H671"/>
      <c r="I671"/>
      <c r="J671"/>
      <c r="K671"/>
    </row>
    <row r="672" spans="1:11" ht="14.4" x14ac:dyDescent="0.3">
      <c r="A672"/>
      <c r="B672"/>
      <c r="C672"/>
      <c r="D672"/>
      <c r="E672"/>
      <c r="F672"/>
      <c r="G672"/>
      <c r="H672"/>
      <c r="I672"/>
      <c r="J672"/>
      <c r="K672"/>
    </row>
    <row r="673" spans="1:11" ht="14.4" x14ac:dyDescent="0.3">
      <c r="A673"/>
      <c r="B673"/>
      <c r="C673"/>
      <c r="D673"/>
      <c r="E673"/>
      <c r="F673"/>
      <c r="G673"/>
      <c r="H673"/>
      <c r="I673"/>
      <c r="J673"/>
      <c r="K673"/>
    </row>
    <row r="674" spans="1:11" ht="14.4" x14ac:dyDescent="0.3">
      <c r="A674"/>
      <c r="B674"/>
      <c r="C674"/>
      <c r="D674"/>
      <c r="E674"/>
      <c r="F674"/>
      <c r="G674"/>
      <c r="H674"/>
      <c r="I674"/>
      <c r="J674"/>
      <c r="K674"/>
    </row>
    <row r="675" spans="1:11" ht="14.4" x14ac:dyDescent="0.3">
      <c r="A675"/>
      <c r="B675"/>
      <c r="C675"/>
      <c r="D675"/>
      <c r="E675"/>
      <c r="F675"/>
      <c r="G675"/>
      <c r="H675"/>
      <c r="I675"/>
      <c r="J675"/>
      <c r="K675"/>
    </row>
    <row r="676" spans="1:11" ht="14.4" x14ac:dyDescent="0.3">
      <c r="A676"/>
      <c r="B676"/>
      <c r="C676"/>
      <c r="D676"/>
      <c r="E676"/>
      <c r="F676"/>
      <c r="G676"/>
      <c r="H676"/>
      <c r="I676"/>
      <c r="J676"/>
      <c r="K676"/>
    </row>
    <row r="677" spans="1:11" ht="14.4" x14ac:dyDescent="0.3">
      <c r="A677"/>
      <c r="B677"/>
      <c r="C677"/>
      <c r="D677"/>
      <c r="E677"/>
      <c r="F677"/>
      <c r="G677"/>
      <c r="H677"/>
      <c r="I677"/>
      <c r="J677"/>
      <c r="K677"/>
    </row>
    <row r="678" spans="1:11" ht="14.4" x14ac:dyDescent="0.3">
      <c r="A678"/>
      <c r="B678"/>
      <c r="C678"/>
      <c r="D678"/>
      <c r="E678"/>
      <c r="F678"/>
      <c r="G678"/>
      <c r="H678"/>
      <c r="I678"/>
      <c r="J678"/>
      <c r="K678"/>
    </row>
    <row r="679" spans="1:11" ht="14.4" x14ac:dyDescent="0.3">
      <c r="A679"/>
      <c r="B679"/>
      <c r="C679"/>
      <c r="D679"/>
      <c r="E679"/>
      <c r="F679"/>
      <c r="G679"/>
      <c r="H679"/>
      <c r="I679"/>
      <c r="J679"/>
      <c r="K679"/>
    </row>
    <row r="680" spans="1:11" ht="14.4" x14ac:dyDescent="0.3">
      <c r="A680"/>
      <c r="B680"/>
      <c r="C680"/>
      <c r="D680"/>
      <c r="E680"/>
      <c r="F680"/>
      <c r="G680"/>
      <c r="H680"/>
      <c r="I680"/>
      <c r="J680"/>
      <c r="K680"/>
    </row>
    <row r="681" spans="1:11" ht="14.4" x14ac:dyDescent="0.3">
      <c r="A681"/>
      <c r="B681"/>
      <c r="C681"/>
      <c r="D681"/>
      <c r="E681"/>
      <c r="F681"/>
      <c r="G681"/>
      <c r="H681"/>
      <c r="I681"/>
      <c r="J681"/>
      <c r="K681"/>
    </row>
    <row r="682" spans="1:11" ht="14.4" x14ac:dyDescent="0.3">
      <c r="A682"/>
      <c r="B682"/>
      <c r="C682"/>
      <c r="D682"/>
      <c r="E682"/>
      <c r="F682"/>
      <c r="G682"/>
      <c r="H682"/>
      <c r="I682"/>
      <c r="J682"/>
      <c r="K682"/>
    </row>
    <row r="683" spans="1:11" ht="14.4" x14ac:dyDescent="0.3">
      <c r="A683"/>
      <c r="B683"/>
      <c r="C683"/>
      <c r="D683"/>
      <c r="E683"/>
      <c r="F683"/>
      <c r="G683"/>
      <c r="H683"/>
      <c r="I683"/>
      <c r="J683"/>
      <c r="K683"/>
    </row>
    <row r="684" spans="1:11" ht="14.4" x14ac:dyDescent="0.3">
      <c r="A684"/>
      <c r="B684"/>
      <c r="C684"/>
      <c r="D684"/>
      <c r="E684"/>
      <c r="F684"/>
      <c r="G684"/>
      <c r="H684"/>
      <c r="I684"/>
      <c r="J684"/>
      <c r="K684"/>
    </row>
    <row r="685" spans="1:11" ht="14.4" x14ac:dyDescent="0.3">
      <c r="A685"/>
      <c r="B685"/>
      <c r="C685"/>
      <c r="D685"/>
      <c r="E685"/>
      <c r="F685"/>
      <c r="G685"/>
      <c r="H685"/>
      <c r="I685"/>
      <c r="J685"/>
      <c r="K685"/>
    </row>
    <row r="686" spans="1:11" ht="14.4" x14ac:dyDescent="0.3">
      <c r="A686"/>
      <c r="B686"/>
      <c r="C686"/>
      <c r="D686"/>
      <c r="E686"/>
      <c r="F686"/>
      <c r="G686"/>
      <c r="H686"/>
      <c r="I686"/>
      <c r="J686"/>
      <c r="K686"/>
    </row>
    <row r="687" spans="1:11" ht="14.4" x14ac:dyDescent="0.3">
      <c r="A687"/>
      <c r="B687"/>
      <c r="C687"/>
      <c r="D687"/>
      <c r="E687"/>
      <c r="F687"/>
      <c r="G687"/>
      <c r="H687"/>
      <c r="I687"/>
      <c r="J687"/>
      <c r="K687"/>
    </row>
    <row r="688" spans="1:11" ht="14.4" x14ac:dyDescent="0.3">
      <c r="A688"/>
      <c r="B688"/>
      <c r="C688"/>
      <c r="D688"/>
      <c r="E688"/>
      <c r="F688"/>
      <c r="G688"/>
      <c r="H688"/>
      <c r="I688"/>
      <c r="J688"/>
      <c r="K688"/>
    </row>
    <row r="689" spans="1:11" ht="14.4" x14ac:dyDescent="0.3">
      <c r="A689"/>
      <c r="B689"/>
      <c r="C689"/>
      <c r="D689"/>
      <c r="E689"/>
      <c r="F689"/>
      <c r="G689"/>
      <c r="H689"/>
      <c r="I689"/>
      <c r="J689"/>
      <c r="K689"/>
    </row>
    <row r="690" spans="1:11" ht="14.4" x14ac:dyDescent="0.3">
      <c r="A690"/>
      <c r="B690"/>
      <c r="C690"/>
      <c r="D690"/>
      <c r="E690"/>
      <c r="F690"/>
      <c r="G690"/>
      <c r="H690"/>
      <c r="I690"/>
      <c r="J690"/>
      <c r="K690"/>
    </row>
    <row r="691" spans="1:11" ht="14.4" x14ac:dyDescent="0.3">
      <c r="A691"/>
      <c r="B691"/>
      <c r="C691"/>
      <c r="D691"/>
      <c r="E691"/>
      <c r="F691"/>
      <c r="G691"/>
      <c r="H691"/>
      <c r="I691"/>
      <c r="J691"/>
      <c r="K691"/>
    </row>
    <row r="692" spans="1:11" ht="14.4" x14ac:dyDescent="0.3">
      <c r="A692"/>
      <c r="B692"/>
      <c r="C692"/>
      <c r="D692"/>
      <c r="E692"/>
      <c r="F692"/>
      <c r="G692"/>
      <c r="H692"/>
      <c r="I692"/>
      <c r="J692"/>
      <c r="K692"/>
    </row>
    <row r="693" spans="1:11" ht="14.4" x14ac:dyDescent="0.3">
      <c r="A693"/>
      <c r="B693"/>
      <c r="C693"/>
      <c r="D693"/>
      <c r="E693"/>
      <c r="F693"/>
      <c r="G693"/>
      <c r="H693"/>
      <c r="I693"/>
      <c r="J693"/>
      <c r="K693"/>
    </row>
    <row r="694" spans="1:11" ht="14.4" x14ac:dyDescent="0.3">
      <c r="A694"/>
      <c r="B694"/>
      <c r="C694"/>
      <c r="D694"/>
      <c r="E694"/>
      <c r="F694"/>
      <c r="G694"/>
      <c r="H694"/>
      <c r="I694"/>
      <c r="J694"/>
      <c r="K694"/>
    </row>
    <row r="695" spans="1:11" ht="14.4" x14ac:dyDescent="0.3">
      <c r="A695"/>
      <c r="B695"/>
      <c r="C695"/>
      <c r="D695"/>
      <c r="E695"/>
      <c r="F695"/>
      <c r="G695"/>
      <c r="H695"/>
      <c r="I695"/>
      <c r="J695"/>
      <c r="K695"/>
    </row>
    <row r="696" spans="1:11" ht="14.4" x14ac:dyDescent="0.3">
      <c r="A696"/>
      <c r="B696"/>
      <c r="C696"/>
      <c r="D696"/>
      <c r="E696"/>
      <c r="F696"/>
      <c r="G696"/>
      <c r="H696"/>
      <c r="I696"/>
      <c r="J696"/>
      <c r="K696"/>
    </row>
    <row r="697" spans="1:11" ht="14.4" x14ac:dyDescent="0.3">
      <c r="A697"/>
      <c r="B697"/>
      <c r="C697"/>
      <c r="D697"/>
      <c r="E697"/>
      <c r="F697"/>
      <c r="G697"/>
      <c r="H697"/>
      <c r="I697"/>
      <c r="J697"/>
      <c r="K697"/>
    </row>
    <row r="698" spans="1:11" ht="14.4" x14ac:dyDescent="0.3">
      <c r="A698"/>
      <c r="B698"/>
      <c r="C698"/>
      <c r="D698"/>
      <c r="E698"/>
      <c r="F698"/>
      <c r="G698"/>
      <c r="H698"/>
      <c r="I698"/>
      <c r="J698"/>
      <c r="K698"/>
    </row>
    <row r="699" spans="1:11" ht="14.4" x14ac:dyDescent="0.3">
      <c r="A699"/>
      <c r="B699"/>
      <c r="C699"/>
      <c r="D699"/>
      <c r="E699"/>
      <c r="F699"/>
      <c r="G699"/>
      <c r="H699"/>
      <c r="I699"/>
      <c r="J699"/>
      <c r="K699"/>
    </row>
    <row r="700" spans="1:11" ht="14.4" x14ac:dyDescent="0.3">
      <c r="A700"/>
      <c r="B700"/>
      <c r="C700"/>
      <c r="D700"/>
      <c r="E700"/>
      <c r="F700"/>
      <c r="G700"/>
      <c r="H700"/>
      <c r="I700"/>
      <c r="J700"/>
      <c r="K700"/>
    </row>
    <row r="701" spans="1:11" ht="14.4" x14ac:dyDescent="0.3">
      <c r="A701"/>
      <c r="B701"/>
      <c r="C701"/>
      <c r="D701"/>
      <c r="E701"/>
      <c r="F701"/>
      <c r="G701"/>
      <c r="H701"/>
      <c r="I701"/>
      <c r="J701"/>
      <c r="K701"/>
    </row>
    <row r="702" spans="1:11" ht="14.4" x14ac:dyDescent="0.3">
      <c r="A702"/>
      <c r="B702"/>
      <c r="C702"/>
      <c r="D702"/>
      <c r="E702"/>
      <c r="F702"/>
      <c r="G702"/>
      <c r="H702"/>
      <c r="I702"/>
      <c r="J702"/>
      <c r="K702"/>
    </row>
    <row r="703" spans="1:11" ht="14.4" x14ac:dyDescent="0.3">
      <c r="A703"/>
      <c r="B703"/>
      <c r="C703"/>
      <c r="D703"/>
      <c r="E703"/>
      <c r="F703"/>
      <c r="G703"/>
      <c r="H703"/>
      <c r="I703"/>
      <c r="J703"/>
      <c r="K703"/>
    </row>
    <row r="704" spans="1:11" ht="14.4" x14ac:dyDescent="0.3">
      <c r="A704"/>
      <c r="B704"/>
      <c r="C704"/>
      <c r="D704"/>
      <c r="E704"/>
      <c r="F704"/>
      <c r="G704"/>
      <c r="H704"/>
      <c r="I704"/>
      <c r="J704"/>
      <c r="K704"/>
    </row>
    <row r="705" spans="1:11" ht="14.4" x14ac:dyDescent="0.3">
      <c r="A705"/>
      <c r="B705"/>
      <c r="C705"/>
      <c r="D705"/>
      <c r="E705"/>
      <c r="F705"/>
      <c r="G705"/>
      <c r="H705"/>
      <c r="I705"/>
      <c r="J705"/>
      <c r="K705"/>
    </row>
    <row r="706" spans="1:11" ht="14.4" x14ac:dyDescent="0.3">
      <c r="A706"/>
      <c r="B706"/>
      <c r="C706"/>
      <c r="D706"/>
      <c r="E706"/>
      <c r="F706"/>
      <c r="G706"/>
      <c r="H706"/>
      <c r="I706"/>
      <c r="J706"/>
      <c r="K706"/>
    </row>
    <row r="707" spans="1:11" ht="14.4" x14ac:dyDescent="0.3">
      <c r="A707"/>
      <c r="B707"/>
      <c r="C707"/>
      <c r="D707"/>
      <c r="E707"/>
      <c r="F707"/>
      <c r="G707"/>
      <c r="H707"/>
      <c r="I707"/>
      <c r="J707"/>
      <c r="K707"/>
    </row>
    <row r="708" spans="1:11" ht="14.4" x14ac:dyDescent="0.3">
      <c r="A708"/>
      <c r="B708"/>
      <c r="C708"/>
      <c r="D708"/>
      <c r="E708"/>
      <c r="F708"/>
      <c r="G708"/>
      <c r="H708"/>
      <c r="I708"/>
      <c r="J708"/>
      <c r="K708"/>
    </row>
    <row r="709" spans="1:11" ht="14.4" x14ac:dyDescent="0.3">
      <c r="A709"/>
      <c r="B709"/>
      <c r="C709"/>
      <c r="D709"/>
      <c r="E709"/>
      <c r="F709"/>
      <c r="G709"/>
      <c r="H709"/>
      <c r="I709"/>
      <c r="J709"/>
      <c r="K709"/>
    </row>
    <row r="710" spans="1:11" ht="14.4" x14ac:dyDescent="0.3">
      <c r="A710"/>
      <c r="B710"/>
      <c r="C710"/>
      <c r="D710"/>
      <c r="E710"/>
      <c r="F710"/>
      <c r="G710"/>
      <c r="H710"/>
      <c r="I710"/>
      <c r="J710"/>
      <c r="K710"/>
    </row>
    <row r="711" spans="1:11" ht="14.4" x14ac:dyDescent="0.3">
      <c r="A711"/>
      <c r="B711"/>
      <c r="C711"/>
      <c r="D711"/>
      <c r="E711"/>
      <c r="F711"/>
      <c r="G711"/>
      <c r="H711"/>
      <c r="I711"/>
      <c r="J711"/>
      <c r="K711"/>
    </row>
    <row r="712" spans="1:11" ht="14.4" x14ac:dyDescent="0.3">
      <c r="A712"/>
      <c r="B712"/>
      <c r="C712"/>
      <c r="D712"/>
      <c r="E712"/>
      <c r="F712"/>
      <c r="G712"/>
      <c r="H712"/>
      <c r="I712"/>
      <c r="J712"/>
      <c r="K712"/>
    </row>
    <row r="713" spans="1:11" ht="14.4" x14ac:dyDescent="0.3">
      <c r="A713"/>
      <c r="B713"/>
      <c r="C713"/>
      <c r="D713"/>
      <c r="E713"/>
      <c r="F713"/>
      <c r="G713"/>
      <c r="H713"/>
      <c r="I713"/>
      <c r="J713"/>
      <c r="K713"/>
    </row>
  </sheetData>
  <autoFilter ref="A10:J444" xr:uid="{00000000-0009-0000-0000-000008000000}"/>
  <dataConsolidate/>
  <mergeCells count="4">
    <mergeCell ref="A444:F444"/>
    <mergeCell ref="A452:C452"/>
    <mergeCell ref="E452:F452"/>
    <mergeCell ref="E454:F454"/>
  </mergeCells>
  <dataValidations count="3">
    <dataValidation type="list" allowBlank="1" showInputMessage="1" showErrorMessage="1" sqref="E11:E443" xr:uid="{00000000-0002-0000-0800-000000000000}">
      <formula1>д</formula1>
    </dataValidation>
    <dataValidation type="list" allowBlank="1" showInputMessage="1" showErrorMessage="1" sqref="H11:H443" xr:uid="{00000000-0002-0000-0800-000001000000}">
      <formula1>рп</formula1>
    </dataValidation>
    <dataValidation type="list" allowBlank="1" showInputMessage="1" showErrorMessage="1" sqref="F11:F443" xr:uid="{00000000-0002-0000-0800-000002000000}">
      <formula1>трати</formula1>
    </dataValidation>
  </dataValidations>
  <printOptions horizontalCentered="1"/>
  <pageMargins left="0.51181102362204722" right="0.43307086614173229" top="0.82677165354330717" bottom="0.6692913385826772" header="0.43307086614173229" footer="0.27559055118110237"/>
  <pageSetup paperSize="9" scale="50" fitToHeight="0" orientation="portrait" r:id="rId2"/>
  <headerFooter alignWithMargins="0">
    <oddHeader xml:space="preserve">&amp;C&amp;"Arial,полужирный"&amp;12СПИСОК ОПЕРАЦІЙ ЗА ЗВІТНИЙ ПЕРІОД
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29</vt:i4>
      </vt:variant>
    </vt:vector>
  </HeadingPairs>
  <TitlesOfParts>
    <vt:vector size="51" baseType="lpstr">
      <vt:lpstr>Робочий план та бюджнт детально</vt:lpstr>
      <vt:lpstr>Розрахунок траншів</vt:lpstr>
      <vt:lpstr>Розрахунок вартості проекту</vt:lpstr>
      <vt:lpstr>Титульний лист</vt:lpstr>
      <vt:lpstr>Інвентарний лист</vt:lpstr>
      <vt:lpstr>Список операцій 1 звіт </vt:lpstr>
      <vt:lpstr>Список операцій 2 звіт</vt:lpstr>
      <vt:lpstr>Список операцій 3 звіт</vt:lpstr>
      <vt:lpstr>Список операцій 4 звіт</vt:lpstr>
      <vt:lpstr>Контрагенти 1 звіт </vt:lpstr>
      <vt:lpstr>Контрагенти 2 звіт</vt:lpstr>
      <vt:lpstr>Контрагенти 3 звіт </vt:lpstr>
      <vt:lpstr>Контрагенти 4 звіт </vt:lpstr>
      <vt:lpstr>Список операцій 5 звіт </vt:lpstr>
      <vt:lpstr>Список операцій 6 звіт</vt:lpstr>
      <vt:lpstr>Контрагенти 5 звіт </vt:lpstr>
      <vt:lpstr>Контрагенти 6 звіт </vt:lpstr>
      <vt:lpstr>Категорії бюджету</vt:lpstr>
      <vt:lpstr>тип відносин</vt:lpstr>
      <vt:lpstr>категорії витрат</vt:lpstr>
      <vt:lpstr>одиниці виміру</vt:lpstr>
      <vt:lpstr>лінії бюджету</vt:lpstr>
      <vt:lpstr>витрати</vt:lpstr>
      <vt:lpstr>'Список операцій 1 звіт '!Заголовки_для_печати</vt:lpstr>
      <vt:lpstr>'Список операцій 2 звіт'!Заголовки_для_печати</vt:lpstr>
      <vt:lpstr>'Список операцій 3 звіт'!Заголовки_для_печати</vt:lpstr>
      <vt:lpstr>'Список операцій 4 звіт'!Заголовки_для_печати</vt:lpstr>
      <vt:lpstr>'Список операцій 5 звіт '!Заголовки_для_печати</vt:lpstr>
      <vt:lpstr>'Список операцій 6 звіт'!Заголовки_для_печати</vt:lpstr>
      <vt:lpstr>категорії_витрат_тюрма</vt:lpstr>
      <vt:lpstr>кв</vt:lpstr>
      <vt:lpstr>лінія_бюджету_тюрма</vt:lpstr>
      <vt:lpstr>лінія_тюрма</vt:lpstr>
      <vt:lpstr>'Контрагенти 1 звіт '!Область_печати</vt:lpstr>
      <vt:lpstr>'Контрагенти 2 звіт'!Область_печати</vt:lpstr>
      <vt:lpstr>'Контрагенти 3 звіт '!Область_печати</vt:lpstr>
      <vt:lpstr>'Контрагенти 4 звіт '!Область_печати</vt:lpstr>
      <vt:lpstr>'Контрагенти 5 звіт '!Область_печати</vt:lpstr>
      <vt:lpstr>'Контрагенти 6 звіт '!Область_печати</vt:lpstr>
      <vt:lpstr>'Розрахунок вартості проекту'!Область_печати</vt:lpstr>
      <vt:lpstr>'Розрахунок траншів'!Область_печати</vt:lpstr>
      <vt:lpstr>'Список операцій 1 звіт '!Область_печати</vt:lpstr>
      <vt:lpstr>'Список операцій 2 звіт'!Область_печати</vt:lpstr>
      <vt:lpstr>'Список операцій 3 звіт'!Область_печати</vt:lpstr>
      <vt:lpstr>'Список операцій 4 звіт'!Область_печати</vt:lpstr>
      <vt:lpstr>'Список операцій 5 звіт '!Область_печати</vt:lpstr>
      <vt:lpstr>'Список операцій 6 звіт'!Область_печати</vt:lpstr>
      <vt:lpstr>'Титульний лист'!Область_печати</vt:lpstr>
      <vt:lpstr>одиниці_виміру</vt:lpstr>
      <vt:lpstr>тип</vt:lpstr>
      <vt:lpstr>трати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e.parubets</dc:creator>
  <cp:lastModifiedBy>PHC01</cp:lastModifiedBy>
  <cp:lastPrinted>2012-08-23T13:20:56Z</cp:lastPrinted>
  <dcterms:created xsi:type="dcterms:W3CDTF">2011-01-31T14:50:39Z</dcterms:created>
  <dcterms:modified xsi:type="dcterms:W3CDTF">2021-09-17T08:14:59Z</dcterms:modified>
</cp:coreProperties>
</file>