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85" windowWidth="14805" windowHeight="78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32" i="1" l="1"/>
  <c r="H26" i="1"/>
  <c r="H24" i="1"/>
  <c r="H23" i="1"/>
  <c r="H21" i="1"/>
  <c r="H18" i="1"/>
  <c r="H17" i="1"/>
  <c r="H11" i="1"/>
  <c r="H6" i="1"/>
  <c r="H5" i="1"/>
  <c r="N22" i="1" l="1"/>
  <c r="K24" i="1"/>
  <c r="K18" i="1"/>
  <c r="K11" i="1"/>
  <c r="J32" i="1"/>
  <c r="I32" i="1"/>
  <c r="K29" i="1"/>
  <c r="K26" i="1"/>
  <c r="K13" i="1"/>
  <c r="K8" i="1"/>
  <c r="B32" i="1"/>
  <c r="H16" i="1"/>
  <c r="H12" i="1"/>
  <c r="H9" i="1"/>
  <c r="H7" i="1"/>
  <c r="H8" i="1"/>
  <c r="H10" i="1"/>
  <c r="H13" i="1"/>
  <c r="H14" i="1"/>
  <c r="H15" i="1"/>
  <c r="H19" i="1"/>
  <c r="H20" i="1"/>
  <c r="H22" i="1"/>
  <c r="H25" i="1"/>
  <c r="H27" i="1"/>
  <c r="H28" i="1"/>
  <c r="H29" i="1"/>
  <c r="H31" i="1"/>
  <c r="E31" i="1"/>
  <c r="E28" i="1"/>
  <c r="E27" i="1"/>
  <c r="E20" i="1"/>
  <c r="E17" i="1"/>
  <c r="E6" i="1"/>
  <c r="E7" i="1"/>
  <c r="E8" i="1"/>
  <c r="E9" i="1"/>
  <c r="E10" i="1"/>
  <c r="E11" i="1"/>
  <c r="E12" i="1"/>
  <c r="E13" i="1"/>
  <c r="E14" i="1"/>
  <c r="E15" i="1"/>
  <c r="E16" i="1"/>
  <c r="E18" i="1"/>
  <c r="E19" i="1"/>
  <c r="E21" i="1"/>
  <c r="E22" i="1"/>
  <c r="E23" i="1"/>
  <c r="E24" i="1"/>
  <c r="E25" i="1"/>
  <c r="E26" i="1"/>
  <c r="E29" i="1"/>
  <c r="E5" i="1"/>
  <c r="C32" i="1" l="1"/>
  <c r="N6" i="1" l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3" i="1"/>
  <c r="N24" i="1"/>
  <c r="N25" i="1"/>
  <c r="N26" i="1"/>
  <c r="N27" i="1"/>
  <c r="N28" i="1"/>
  <c r="N29" i="1"/>
  <c r="N31" i="1"/>
  <c r="N5" i="1"/>
  <c r="L30" i="1"/>
  <c r="M30" i="1"/>
  <c r="J30" i="1"/>
  <c r="N30" i="1" l="1"/>
  <c r="M32" i="1"/>
  <c r="G30" i="1"/>
  <c r="G32" i="1" s="1"/>
  <c r="F30" i="1"/>
  <c r="D30" i="1"/>
  <c r="D32" i="1" s="1"/>
  <c r="C30" i="1"/>
  <c r="B30" i="1"/>
  <c r="H30" i="1" l="1"/>
  <c r="F32" i="1"/>
  <c r="E30" i="1"/>
  <c r="E32" i="1" s="1"/>
  <c r="K6" i="1"/>
  <c r="K7" i="1"/>
  <c r="K9" i="1"/>
  <c r="K10" i="1"/>
  <c r="K12" i="1"/>
  <c r="K14" i="1"/>
  <c r="K15" i="1"/>
  <c r="K16" i="1"/>
  <c r="K17" i="1"/>
  <c r="K19" i="1"/>
  <c r="K20" i="1"/>
  <c r="K21" i="1"/>
  <c r="K22" i="1"/>
  <c r="K23" i="1"/>
  <c r="K25" i="1"/>
  <c r="K27" i="1"/>
  <c r="K28" i="1"/>
  <c r="K31" i="1"/>
  <c r="K5" i="1" l="1"/>
  <c r="I30" i="1"/>
</calcChain>
</file>

<file path=xl/sharedStrings.xml><?xml version="1.0" encoding="utf-8"?>
<sst xmlns="http://schemas.openxmlformats.org/spreadsheetml/2006/main" count="49" uniqueCount="46">
  <si>
    <t>Регіон</t>
  </si>
  <si>
    <t>Враховані в звіт на паперових носіях (кількість випадків)</t>
  </si>
  <si>
    <t xml:space="preserve">Відсоток відповідності даних </t>
  </si>
  <si>
    <t xml:space="preserve">Враховані в звіт Реєстру (кількість випадків) </t>
  </si>
  <si>
    <t xml:space="preserve">Згідно з поданою оперативною інформацією </t>
  </si>
  <si>
    <t xml:space="preserve">Згідно з даними Реєстру </t>
  </si>
  <si>
    <t>Відсоток відповідності даних</t>
  </si>
  <si>
    <t xml:space="preserve">Вінницька </t>
  </si>
  <si>
    <t xml:space="preserve">Волинська </t>
  </si>
  <si>
    <t xml:space="preserve">Дніпропетровська 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</si>
  <si>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</si>
  <si>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</si>
  <si>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</si>
  <si>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</si>
  <si>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</si>
  <si>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</si>
  <si>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</si>
  <si>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</si>
  <si>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</si>
  <si>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</si>
  <si>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</si>
  <si>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</si>
  <si>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</si>
  <si>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</si>
  <si>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</si>
  <si>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</si>
  <si>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</si>
  <si>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</si>
  <si>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</si>
  <si>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</si>
  <si>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</si>
  <si>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 xml:space="preserve">м. Київ </t>
  </si>
  <si>
    <t>ДПтС України</t>
  </si>
  <si>
    <t>Всього по Україні</t>
  </si>
  <si>
    <t>Всього по цивільному сектору</t>
  </si>
  <si>
    <t>"Звіт про загальну кількість випадків туберкульозу І, ІІ та ІІІ категорій хворих (за даними бактеріоскопії і/або культурального дослідження, таблиця 1000) ТБ 07» за 1-4 квартали 2014, сформований у Реестрі</t>
  </si>
  <si>
    <t>Враховані в звіт  в Реєстрі (кількість випадків), 1-4 квартали 2014</t>
  </si>
  <si>
    <t>«Звіт про результати лікування хворих на туберкульоз легень, які зареєстровані 12-15 місяців тому, ТБ 08 (квартальна)» за 1-4 квартали 2013 рік (таблиця 1000, нові випадки, позитивний мазок)</t>
  </si>
  <si>
    <t xml:space="preserve">Кількість МРТБ- хворих, які лікуються за кошти ГФ станом на 01.06.2014 </t>
  </si>
  <si>
    <t xml:space="preserve">Кількість пацієнтів, які знаходяться на лікуванні за даними Реєстру станом на 04.06.2015  </t>
  </si>
  <si>
    <t>"Звіт про конверсію мокротиння у хворих на туберкульоз в кінці інтенсивної фази лікування ТБ 10 (квартальна)" за 1-4 квартали 2014 (кількість нових випадків)</t>
  </si>
  <si>
    <t>Враховані в звіт на паперових носіях (кількість нових випадків)</t>
  </si>
  <si>
    <t xml:space="preserve">Враховані в звіт Реєстру (кількість нових випадків) </t>
  </si>
  <si>
    <t>треба звернути увагу на якість внесення даних до Реєстру</t>
  </si>
  <si>
    <t>висока якість внесеня даних до Реєстру</t>
  </si>
  <si>
    <t>низька якість внесення даних до  Реєстру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</si>
</sst>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5" fillId="0" borderId="0"/>
  </cellStyleXfs>
  <cellXfs count="66">
    <xf numFmtId="0" fontId="0" fillId="0" borderId="0" xfId="0"/>
    <xf numFmtId="0" fontId="0" fillId="2" borderId="0" xfId="0" applyFill="1"/>
    <xf numFmtId="0" fontId="1" fillId="0" borderId="0" xfId="0" applyFont="1"/>
    <xf numFmtId="0" fontId="3" fillId="0" borderId="0" xfId="0" applyFont="1"/>
    <xf numFmtId="0" fontId="3" fillId="2" borderId="0" xfId="0" applyFont="1" applyFill="1"/>
    <xf numFmtId="164" fontId="3" fillId="0" borderId="0" xfId="0" applyNumberFormat="1" applyFont="1"/>
    <xf numFmtId="0" fontId="7" fillId="3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wrapText="1"/>
    </xf>
    <xf numFmtId="1" fontId="7" fillId="0" borderId="1" xfId="0" applyNumberFormat="1" applyFont="1" applyFill="1" applyBorder="1" applyAlignment="1">
      <alignment horizontal="center" wrapText="1"/>
    </xf>
    <xf numFmtId="0" fontId="7" fillId="8" borderId="2" xfId="0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 wrapText="1"/>
    </xf>
    <xf numFmtId="0" fontId="7" fillId="6" borderId="2" xfId="0" applyFont="1" applyFill="1" applyBorder="1" applyAlignment="1">
      <alignment horizontal="center" wrapText="1"/>
    </xf>
    <xf numFmtId="0" fontId="7" fillId="3" borderId="1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9" borderId="0" xfId="0" applyFill="1"/>
    <xf numFmtId="0" fontId="1" fillId="10" borderId="0" xfId="0" applyFont="1" applyFill="1"/>
    <xf numFmtId="164" fontId="7" fillId="10" borderId="1" xfId="0" applyNumberFormat="1" applyFont="1" applyFill="1" applyBorder="1" applyAlignment="1">
      <alignment horizontal="center" wrapText="1"/>
    </xf>
    <xf numFmtId="0" fontId="0" fillId="6" borderId="0" xfId="0" applyFill="1"/>
    <xf numFmtId="1" fontId="7" fillId="10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0" fillId="10" borderId="0" xfId="0" applyFill="1"/>
    <xf numFmtId="0" fontId="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</cellXfs>
  <cellStyles count="4">
    <cellStyle name="Звичайний_Аркуш1" xfId="2"/>
    <cellStyle name="Обычный" xfId="0" builtinId="0"/>
    <cellStyle name="Обычный 2" xfId="1"/>
    <cellStyle name="Обычный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6"/>
  <sheetViews>
    <sheetView tabSelected="1" zoomScale="66" zoomScaleNormal="66" workbookViewId="0">
      <selection activeCell="G38" sqref="G38"/>
    </sheetView>
  </sheetViews>
  <sheetFormatPr defaultRowHeight="32.25" customHeight="1" x14ac:dyDescent="0.25"/>
  <cols>
    <col min="1" max="1" width="22.140625" customWidth="1"/>
    <col min="2" max="2" width="12.140625" customWidth="1"/>
    <col min="3" max="3" width="13.42578125" style="1" customWidth="1"/>
    <col min="4" max="4" width="14.28515625" customWidth="1"/>
    <col min="5" max="5" width="12.5703125" customWidth="1"/>
    <col min="6" max="6" width="14" style="2" customWidth="1"/>
    <col min="7" max="7" width="10.7109375" customWidth="1"/>
    <col min="8" max="8" width="12" customWidth="1"/>
    <col min="9" max="9" width="12.42578125" customWidth="1"/>
    <col min="10" max="10" width="13.28515625" customWidth="1"/>
    <col min="11" max="11" width="11.5703125" customWidth="1"/>
    <col min="12" max="12" width="12.5703125" customWidth="1"/>
    <col min="13" max="13" width="16.140625" customWidth="1"/>
    <col min="14" max="14" width="11.7109375" customWidth="1"/>
  </cols>
  <sheetData>
    <row r="2" spans="1:17" ht="96" customHeight="1" x14ac:dyDescent="0.25">
      <c r="A2" s="31" t="s">
        <v>0</v>
      </c>
      <c r="B2" s="33" t="s">
        <v>39</v>
      </c>
      <c r="C2" s="35" t="s">
        <v>35</v>
      </c>
      <c r="D2" s="36"/>
      <c r="E2" s="36"/>
      <c r="F2" s="37" t="s">
        <v>38</v>
      </c>
      <c r="G2" s="38"/>
      <c r="H2" s="39"/>
      <c r="I2" s="56" t="s">
        <v>40</v>
      </c>
      <c r="J2" s="57"/>
      <c r="K2" s="57"/>
      <c r="L2" s="54" t="s">
        <v>37</v>
      </c>
      <c r="M2" s="55"/>
      <c r="N2" s="55"/>
    </row>
    <row r="3" spans="1:17" ht="17.25" customHeight="1" x14ac:dyDescent="0.25">
      <c r="A3" s="32"/>
      <c r="B3" s="34"/>
      <c r="C3" s="46" t="s">
        <v>1</v>
      </c>
      <c r="D3" s="47" t="s">
        <v>36</v>
      </c>
      <c r="E3" s="48" t="s">
        <v>2</v>
      </c>
      <c r="F3" s="40"/>
      <c r="G3" s="41"/>
      <c r="H3" s="42"/>
      <c r="I3" s="58" t="s">
        <v>41</v>
      </c>
      <c r="J3" s="52" t="s">
        <v>42</v>
      </c>
      <c r="K3" s="44" t="s">
        <v>2</v>
      </c>
      <c r="L3" s="50" t="s">
        <v>1</v>
      </c>
      <c r="M3" s="52" t="s">
        <v>3</v>
      </c>
      <c r="N3" s="44" t="s">
        <v>2</v>
      </c>
      <c r="P3" s="43"/>
      <c r="Q3" s="43"/>
    </row>
    <row r="4" spans="1:17" ht="92.25" customHeight="1" x14ac:dyDescent="0.25">
      <c r="A4" s="32"/>
      <c r="B4" s="34"/>
      <c r="C4" s="46"/>
      <c r="D4" s="47"/>
      <c r="E4" s="49"/>
      <c r="F4" s="17" t="s">
        <v>4</v>
      </c>
      <c r="G4" s="18" t="s">
        <v>5</v>
      </c>
      <c r="H4" s="19" t="s">
        <v>6</v>
      </c>
      <c r="I4" s="59"/>
      <c r="J4" s="53"/>
      <c r="K4" s="45"/>
      <c r="L4" s="51"/>
      <c r="M4" s="53"/>
      <c r="N4" s="45"/>
    </row>
    <row r="5" spans="1:17" ht="32.25" customHeight="1" x14ac:dyDescent="0.3">
      <c r="A5" s="16" t="s">
        <v>7</v>
      </c>
      <c r="B5" s="6">
        <v>779</v>
      </c>
      <c r="C5" s="7">
        <v>1142</v>
      </c>
      <c r="D5" s="8">
        <v>1145</v>
      </c>
      <c r="E5" s="9">
        <f>C5*100/D5</f>
        <v>99.737991266375545</v>
      </c>
      <c r="F5" s="10">
        <v>96</v>
      </c>
      <c r="G5" s="6">
        <v>94</v>
      </c>
      <c r="H5" s="11">
        <f>G5*100/F5</f>
        <v>97.916666666666671</v>
      </c>
      <c r="I5" s="12">
        <v>314</v>
      </c>
      <c r="J5" s="6">
        <v>307</v>
      </c>
      <c r="K5" s="13">
        <f>J5*100/I5</f>
        <v>97.770700636942678</v>
      </c>
      <c r="L5" s="14">
        <v>395</v>
      </c>
      <c r="M5" s="6">
        <v>256</v>
      </c>
      <c r="N5" s="22">
        <f>M5*100/L5</f>
        <v>64.810126582278485</v>
      </c>
    </row>
    <row r="6" spans="1:17" ht="32.25" customHeight="1" x14ac:dyDescent="0.3">
      <c r="A6" s="16" t="s">
        <v>8</v>
      </c>
      <c r="B6" s="15">
        <v>668</v>
      </c>
      <c r="C6" s="7">
        <v>1207</v>
      </c>
      <c r="D6" s="8">
        <v>1239</v>
      </c>
      <c r="E6" s="22">
        <f t="shared" ref="E6:E29" si="0">C6*100/D6</f>
        <v>97.417271993543181</v>
      </c>
      <c r="F6" s="10">
        <v>40</v>
      </c>
      <c r="G6" s="6">
        <v>42</v>
      </c>
      <c r="H6" s="24">
        <f>F6*100/G6</f>
        <v>95.238095238095241</v>
      </c>
      <c r="I6" s="12">
        <v>247</v>
      </c>
      <c r="J6" s="15">
        <v>231</v>
      </c>
      <c r="K6" s="22">
        <f t="shared" ref="K6:K31" si="1">J6*100/I6</f>
        <v>93.522267206477736</v>
      </c>
      <c r="L6" s="14">
        <v>221</v>
      </c>
      <c r="M6" s="15">
        <v>197</v>
      </c>
      <c r="N6" s="13">
        <f t="shared" ref="N6:N31" si="2">M6*100/L6</f>
        <v>89.140271493212666</v>
      </c>
      <c r="O6" s="23"/>
    </row>
    <row r="7" spans="1:17" ht="39" customHeight="1" x14ac:dyDescent="0.3">
      <c r="A7" s="16" t="s">
        <v>9</v>
      </c>
      <c r="B7" s="6">
        <v>3299</v>
      </c>
      <c r="C7" s="7">
        <v>4353</v>
      </c>
      <c r="D7" s="8">
        <v>4395</v>
      </c>
      <c r="E7" s="9">
        <f t="shared" si="0"/>
        <v>99.044368600682589</v>
      </c>
      <c r="F7" s="10">
        <v>467</v>
      </c>
      <c r="G7" s="6">
        <v>487</v>
      </c>
      <c r="H7" s="24">
        <f t="shared" ref="H7:H31" si="3">F7*100/G7</f>
        <v>95.893223819301852</v>
      </c>
      <c r="I7" s="12">
        <v>908</v>
      </c>
      <c r="J7" s="6">
        <v>906</v>
      </c>
      <c r="K7" s="13">
        <f t="shared" si="1"/>
        <v>99.779735682819378</v>
      </c>
      <c r="L7" s="14">
        <v>948</v>
      </c>
      <c r="M7" s="6">
        <v>798</v>
      </c>
      <c r="N7" s="13">
        <f t="shared" si="2"/>
        <v>84.177215189873422</v>
      </c>
    </row>
    <row r="8" spans="1:17" ht="32.25" customHeight="1" x14ac:dyDescent="0.3">
      <c r="A8" s="16" t="s">
        <v>10</v>
      </c>
      <c r="B8" s="6">
        <v>3031</v>
      </c>
      <c r="C8" s="7">
        <v>3132</v>
      </c>
      <c r="D8" s="8">
        <v>3515</v>
      </c>
      <c r="E8" s="9">
        <f t="shared" si="0"/>
        <v>89.103840682788046</v>
      </c>
      <c r="F8" s="10">
        <v>407</v>
      </c>
      <c r="G8" s="6">
        <v>451</v>
      </c>
      <c r="H8" s="11">
        <f t="shared" si="3"/>
        <v>90.243902439024396</v>
      </c>
      <c r="I8" s="12">
        <v>912</v>
      </c>
      <c r="J8" s="6">
        <v>1008</v>
      </c>
      <c r="K8" s="13">
        <f>I8*100/J8</f>
        <v>90.476190476190482</v>
      </c>
      <c r="L8" s="14">
        <v>1301</v>
      </c>
      <c r="M8" s="6">
        <v>813</v>
      </c>
      <c r="N8" s="13">
        <f t="shared" si="2"/>
        <v>62.490392006149115</v>
      </c>
    </row>
    <row r="9" spans="1:17" ht="32.25" customHeight="1" x14ac:dyDescent="0.3">
      <c r="A9" s="16" t="s">
        <v>11</v>
      </c>
      <c r="B9" s="6">
        <v>862</v>
      </c>
      <c r="C9" s="7">
        <v>1198</v>
      </c>
      <c r="D9" s="8">
        <v>1199</v>
      </c>
      <c r="E9" s="9">
        <f t="shared" si="0"/>
        <v>99.916597164303582</v>
      </c>
      <c r="F9" s="10">
        <v>99</v>
      </c>
      <c r="G9" s="6">
        <v>95</v>
      </c>
      <c r="H9" s="11">
        <f>G9*100/F9</f>
        <v>95.959595959595958</v>
      </c>
      <c r="I9" s="12">
        <v>439</v>
      </c>
      <c r="J9" s="6">
        <v>438</v>
      </c>
      <c r="K9" s="13">
        <f t="shared" si="1"/>
        <v>99.772209567198175</v>
      </c>
      <c r="L9" s="14">
        <v>375</v>
      </c>
      <c r="M9" s="6">
        <v>329</v>
      </c>
      <c r="N9" s="13">
        <f t="shared" si="2"/>
        <v>87.733333333333334</v>
      </c>
      <c r="O9" s="20"/>
    </row>
    <row r="10" spans="1:17" ht="32.25" customHeight="1" x14ac:dyDescent="0.3">
      <c r="A10" s="16" t="s">
        <v>12</v>
      </c>
      <c r="B10" s="6">
        <v>949</v>
      </c>
      <c r="C10" s="7">
        <v>1192</v>
      </c>
      <c r="D10" s="8">
        <v>1192</v>
      </c>
      <c r="E10" s="9">
        <f t="shared" si="0"/>
        <v>100</v>
      </c>
      <c r="F10" s="10">
        <v>83</v>
      </c>
      <c r="G10" s="6">
        <v>89</v>
      </c>
      <c r="H10" s="24">
        <f t="shared" si="3"/>
        <v>93.258426966292134</v>
      </c>
      <c r="I10" s="12">
        <v>359</v>
      </c>
      <c r="J10" s="6">
        <v>359</v>
      </c>
      <c r="K10" s="13">
        <f t="shared" si="1"/>
        <v>100</v>
      </c>
      <c r="L10" s="14">
        <v>344</v>
      </c>
      <c r="M10" s="6">
        <v>272</v>
      </c>
      <c r="N10" s="22">
        <f t="shared" si="2"/>
        <v>79.069767441860463</v>
      </c>
    </row>
    <row r="11" spans="1:17" ht="32.25" customHeight="1" x14ac:dyDescent="0.3">
      <c r="A11" s="16" t="s">
        <v>13</v>
      </c>
      <c r="B11" s="6">
        <v>1276</v>
      </c>
      <c r="C11" s="7">
        <v>1582</v>
      </c>
      <c r="D11" s="8">
        <v>1590</v>
      </c>
      <c r="E11" s="9">
        <f t="shared" si="0"/>
        <v>99.496855345911953</v>
      </c>
      <c r="F11" s="10">
        <v>167</v>
      </c>
      <c r="G11" s="6">
        <v>175</v>
      </c>
      <c r="H11" s="24">
        <f>F11*100/G11</f>
        <v>95.428571428571431</v>
      </c>
      <c r="I11" s="12">
        <v>499</v>
      </c>
      <c r="J11" s="6">
        <v>501</v>
      </c>
      <c r="K11" s="13">
        <f>I11*100/J11</f>
        <v>99.600798403193608</v>
      </c>
      <c r="L11" s="14">
        <v>488</v>
      </c>
      <c r="M11" s="6">
        <v>401</v>
      </c>
      <c r="N11" s="13">
        <f t="shared" si="2"/>
        <v>82.172131147540981</v>
      </c>
    </row>
    <row r="12" spans="1:17" ht="32.25" customHeight="1" x14ac:dyDescent="0.3">
      <c r="A12" s="16" t="s">
        <v>14</v>
      </c>
      <c r="B12" s="6">
        <v>840</v>
      </c>
      <c r="C12" s="7">
        <v>1452</v>
      </c>
      <c r="D12" s="8">
        <v>1454</v>
      </c>
      <c r="E12" s="9">
        <f t="shared" si="0"/>
        <v>99.862448418156802</v>
      </c>
      <c r="F12" s="10">
        <v>35</v>
      </c>
      <c r="G12" s="6">
        <v>34</v>
      </c>
      <c r="H12" s="11">
        <f>G12*100/F12</f>
        <v>97.142857142857139</v>
      </c>
      <c r="I12" s="12">
        <v>283</v>
      </c>
      <c r="J12" s="6">
        <v>283</v>
      </c>
      <c r="K12" s="13">
        <f t="shared" si="1"/>
        <v>100</v>
      </c>
      <c r="L12" s="14">
        <v>326</v>
      </c>
      <c r="M12" s="6">
        <v>255</v>
      </c>
      <c r="N12" s="22">
        <f t="shared" si="2"/>
        <v>78.220858895705518</v>
      </c>
    </row>
    <row r="13" spans="1:17" ht="32.25" customHeight="1" x14ac:dyDescent="0.3">
      <c r="A13" s="16" t="s">
        <v>15</v>
      </c>
      <c r="B13" s="6">
        <v>1338</v>
      </c>
      <c r="C13" s="7">
        <v>1653</v>
      </c>
      <c r="D13" s="8">
        <v>1684</v>
      </c>
      <c r="E13" s="9">
        <f t="shared" si="0"/>
        <v>98.159144893111645</v>
      </c>
      <c r="F13" s="10">
        <v>161</v>
      </c>
      <c r="G13" s="6">
        <v>186</v>
      </c>
      <c r="H13" s="24">
        <f t="shared" si="3"/>
        <v>86.55913978494624</v>
      </c>
      <c r="I13" s="12">
        <v>402</v>
      </c>
      <c r="J13" s="6">
        <v>407</v>
      </c>
      <c r="K13" s="13">
        <f>I13*100/J13</f>
        <v>98.77149877149877</v>
      </c>
      <c r="L13" s="14">
        <v>375</v>
      </c>
      <c r="M13" s="6">
        <v>341</v>
      </c>
      <c r="N13" s="13">
        <f t="shared" si="2"/>
        <v>90.933333333333337</v>
      </c>
      <c r="O13" s="1"/>
    </row>
    <row r="14" spans="1:17" ht="32.25" customHeight="1" x14ac:dyDescent="0.3">
      <c r="A14" s="16" t="s">
        <v>16</v>
      </c>
      <c r="B14" s="6">
        <v>728</v>
      </c>
      <c r="C14" s="7">
        <v>1130</v>
      </c>
      <c r="D14" s="8">
        <v>1132</v>
      </c>
      <c r="E14" s="9">
        <f t="shared" si="0"/>
        <v>99.823321554770317</v>
      </c>
      <c r="F14" s="10">
        <v>131</v>
      </c>
      <c r="G14" s="6">
        <v>133</v>
      </c>
      <c r="H14" s="11">
        <f t="shared" si="3"/>
        <v>98.496240601503757</v>
      </c>
      <c r="I14" s="12">
        <v>385</v>
      </c>
      <c r="J14" s="6">
        <v>385</v>
      </c>
      <c r="K14" s="13">
        <f t="shared" si="1"/>
        <v>100</v>
      </c>
      <c r="L14" s="14">
        <v>345</v>
      </c>
      <c r="M14" s="6">
        <v>320</v>
      </c>
      <c r="N14" s="13">
        <f t="shared" si="2"/>
        <v>92.753623188405797</v>
      </c>
      <c r="O14" s="20"/>
    </row>
    <row r="15" spans="1:17" ht="32.25" customHeight="1" x14ac:dyDescent="0.3">
      <c r="A15" s="16" t="s">
        <v>17</v>
      </c>
      <c r="B15" s="6">
        <v>1669</v>
      </c>
      <c r="C15" s="7">
        <v>1120</v>
      </c>
      <c r="D15" s="8">
        <v>1160</v>
      </c>
      <c r="E15" s="9">
        <f t="shared" si="0"/>
        <v>96.551724137931032</v>
      </c>
      <c r="F15" s="10">
        <v>31</v>
      </c>
      <c r="G15" s="6">
        <v>146</v>
      </c>
      <c r="H15" s="11">
        <f t="shared" si="3"/>
        <v>21.232876712328768</v>
      </c>
      <c r="I15" s="12">
        <v>320</v>
      </c>
      <c r="J15" s="6">
        <v>308</v>
      </c>
      <c r="K15" s="13">
        <f t="shared" si="1"/>
        <v>96.25</v>
      </c>
      <c r="L15" s="14">
        <v>505</v>
      </c>
      <c r="M15" s="6">
        <v>152</v>
      </c>
      <c r="N15" s="13">
        <f t="shared" si="2"/>
        <v>30.099009900990097</v>
      </c>
    </row>
    <row r="16" spans="1:17" ht="32.25" customHeight="1" x14ac:dyDescent="0.3">
      <c r="A16" s="16" t="s">
        <v>18</v>
      </c>
      <c r="B16" s="6">
        <v>2031</v>
      </c>
      <c r="C16" s="7">
        <v>2396</v>
      </c>
      <c r="D16" s="8">
        <v>2437</v>
      </c>
      <c r="E16" s="9">
        <f t="shared" si="0"/>
        <v>98.317603610997125</v>
      </c>
      <c r="F16" s="10">
        <v>136</v>
      </c>
      <c r="G16" s="6">
        <v>123</v>
      </c>
      <c r="H16" s="24">
        <f>G16*100/F16</f>
        <v>90.441176470588232</v>
      </c>
      <c r="I16" s="12">
        <v>408</v>
      </c>
      <c r="J16" s="6">
        <v>400</v>
      </c>
      <c r="K16" s="13">
        <f t="shared" si="1"/>
        <v>98.039215686274517</v>
      </c>
      <c r="L16" s="14">
        <v>488</v>
      </c>
      <c r="M16" s="6">
        <v>347</v>
      </c>
      <c r="N16" s="22">
        <f t="shared" si="2"/>
        <v>71.106557377049185</v>
      </c>
    </row>
    <row r="17" spans="1:15" ht="32.25" customHeight="1" x14ac:dyDescent="0.3">
      <c r="A17" s="16" t="s">
        <v>19</v>
      </c>
      <c r="B17" s="6">
        <v>1339</v>
      </c>
      <c r="C17" s="7">
        <v>1492</v>
      </c>
      <c r="D17" s="8">
        <v>1490</v>
      </c>
      <c r="E17" s="9">
        <f>D17*100/C17</f>
        <v>99.865951742627345</v>
      </c>
      <c r="F17" s="10">
        <v>206</v>
      </c>
      <c r="G17" s="6">
        <v>203</v>
      </c>
      <c r="H17" s="11">
        <f>G17*100/F17</f>
        <v>98.543689320388353</v>
      </c>
      <c r="I17" s="12">
        <v>371</v>
      </c>
      <c r="J17" s="6">
        <v>370</v>
      </c>
      <c r="K17" s="13">
        <f t="shared" si="1"/>
        <v>99.730458221024264</v>
      </c>
      <c r="L17" s="14">
        <v>373</v>
      </c>
      <c r="M17" s="6">
        <v>314</v>
      </c>
      <c r="N17" s="13">
        <f t="shared" si="2"/>
        <v>84.182305630026804</v>
      </c>
    </row>
    <row r="18" spans="1:15" ht="32.25" customHeight="1" x14ac:dyDescent="0.3">
      <c r="A18" s="16" t="s">
        <v>20</v>
      </c>
      <c r="B18" s="6">
        <v>2471</v>
      </c>
      <c r="C18" s="7">
        <v>3180</v>
      </c>
      <c r="D18" s="8">
        <v>3186</v>
      </c>
      <c r="E18" s="9">
        <f t="shared" si="0"/>
        <v>99.811676082862519</v>
      </c>
      <c r="F18" s="10">
        <v>386</v>
      </c>
      <c r="G18" s="6">
        <v>379</v>
      </c>
      <c r="H18" s="11">
        <f>G18*100/F18</f>
        <v>98.186528497409327</v>
      </c>
      <c r="I18" s="12">
        <v>919</v>
      </c>
      <c r="J18" s="6">
        <v>920</v>
      </c>
      <c r="K18" s="13">
        <f>I18*100/J18</f>
        <v>99.891304347826093</v>
      </c>
      <c r="L18" s="14">
        <v>867</v>
      </c>
      <c r="M18" s="6">
        <v>769</v>
      </c>
      <c r="N18" s="13">
        <f t="shared" si="2"/>
        <v>88.696655132641297</v>
      </c>
      <c r="O18" s="20"/>
    </row>
    <row r="19" spans="1:15" ht="32.25" customHeight="1" x14ac:dyDescent="0.3">
      <c r="A19" s="16" t="s">
        <v>21</v>
      </c>
      <c r="B19" s="6">
        <v>1011</v>
      </c>
      <c r="C19" s="7">
        <v>1222</v>
      </c>
      <c r="D19" s="8">
        <v>1258</v>
      </c>
      <c r="E19" s="22">
        <f t="shared" si="0"/>
        <v>97.138314785373609</v>
      </c>
      <c r="F19" s="10">
        <v>90</v>
      </c>
      <c r="G19" s="6">
        <v>93</v>
      </c>
      <c r="H19" s="11">
        <f t="shared" si="3"/>
        <v>96.774193548387103</v>
      </c>
      <c r="I19" s="12">
        <v>292</v>
      </c>
      <c r="J19" s="6">
        <v>288</v>
      </c>
      <c r="K19" s="13">
        <f t="shared" si="1"/>
        <v>98.630136986301366</v>
      </c>
      <c r="L19" s="14">
        <v>293</v>
      </c>
      <c r="M19" s="6">
        <v>220</v>
      </c>
      <c r="N19" s="13">
        <f t="shared" si="2"/>
        <v>75.085324232081916</v>
      </c>
    </row>
    <row r="20" spans="1:15" ht="32.25" customHeight="1" x14ac:dyDescent="0.3">
      <c r="A20" s="16" t="s">
        <v>22</v>
      </c>
      <c r="B20" s="6">
        <v>561</v>
      </c>
      <c r="C20" s="7">
        <v>898</v>
      </c>
      <c r="D20" s="8">
        <v>896</v>
      </c>
      <c r="E20" s="9">
        <f>D20*100/C20</f>
        <v>99.777282850779514</v>
      </c>
      <c r="F20" s="10">
        <v>61</v>
      </c>
      <c r="G20" s="6">
        <v>62</v>
      </c>
      <c r="H20" s="11">
        <f t="shared" si="3"/>
        <v>98.387096774193552</v>
      </c>
      <c r="I20" s="12">
        <v>240</v>
      </c>
      <c r="J20" s="6">
        <v>235</v>
      </c>
      <c r="K20" s="22">
        <f t="shared" si="1"/>
        <v>97.916666666666671</v>
      </c>
      <c r="L20" s="14">
        <v>217</v>
      </c>
      <c r="M20" s="6">
        <v>211</v>
      </c>
      <c r="N20" s="13">
        <f t="shared" si="2"/>
        <v>97.235023041474648</v>
      </c>
      <c r="O20" s="20"/>
    </row>
    <row r="21" spans="1:15" ht="32.25" customHeight="1" x14ac:dyDescent="0.3">
      <c r="A21" s="16" t="s">
        <v>23</v>
      </c>
      <c r="B21" s="6">
        <v>602</v>
      </c>
      <c r="C21" s="7">
        <v>1045</v>
      </c>
      <c r="D21" s="8">
        <v>1054</v>
      </c>
      <c r="E21" s="9">
        <f t="shared" si="0"/>
        <v>99.146110056925991</v>
      </c>
      <c r="F21" s="10">
        <v>94</v>
      </c>
      <c r="G21" s="6">
        <v>82</v>
      </c>
      <c r="H21" s="24">
        <f>G21*100/F21</f>
        <v>87.234042553191486</v>
      </c>
      <c r="I21" s="12">
        <v>257</v>
      </c>
      <c r="J21" s="6">
        <v>256</v>
      </c>
      <c r="K21" s="13">
        <f t="shared" si="1"/>
        <v>99.610894941634243</v>
      </c>
      <c r="L21" s="14">
        <v>270</v>
      </c>
      <c r="M21" s="6">
        <v>238</v>
      </c>
      <c r="N21" s="13">
        <f t="shared" si="2"/>
        <v>88.148148148148152</v>
      </c>
      <c r="O21" s="1"/>
    </row>
    <row r="22" spans="1:15" ht="32.25" customHeight="1" x14ac:dyDescent="0.3">
      <c r="A22" s="16" t="s">
        <v>24</v>
      </c>
      <c r="B22" s="6">
        <v>430</v>
      </c>
      <c r="C22" s="7">
        <v>658</v>
      </c>
      <c r="D22" s="8">
        <v>659</v>
      </c>
      <c r="E22" s="9">
        <f t="shared" si="0"/>
        <v>99.84825493171472</v>
      </c>
      <c r="F22" s="10">
        <v>37</v>
      </c>
      <c r="G22" s="6">
        <v>39</v>
      </c>
      <c r="H22" s="11">
        <f t="shared" si="3"/>
        <v>94.871794871794876</v>
      </c>
      <c r="I22" s="12">
        <v>141</v>
      </c>
      <c r="J22" s="6">
        <v>141</v>
      </c>
      <c r="K22" s="13">
        <f t="shared" si="1"/>
        <v>100</v>
      </c>
      <c r="L22" s="14">
        <v>119</v>
      </c>
      <c r="M22" s="6">
        <v>122</v>
      </c>
      <c r="N22" s="13">
        <f>L22*100/M22</f>
        <v>97.540983606557376</v>
      </c>
      <c r="O22" s="20"/>
    </row>
    <row r="23" spans="1:15" ht="32.25" customHeight="1" x14ac:dyDescent="0.3">
      <c r="A23" s="16" t="s">
        <v>25</v>
      </c>
      <c r="B23" s="6">
        <v>1203</v>
      </c>
      <c r="C23" s="7">
        <v>1430</v>
      </c>
      <c r="D23" s="8">
        <v>1431</v>
      </c>
      <c r="E23" s="9">
        <f t="shared" si="0"/>
        <v>99.930118798043324</v>
      </c>
      <c r="F23" s="10">
        <v>248</v>
      </c>
      <c r="G23" s="6">
        <v>238</v>
      </c>
      <c r="H23" s="24">
        <f>G23*100/F23</f>
        <v>95.967741935483872</v>
      </c>
      <c r="I23" s="12">
        <v>436</v>
      </c>
      <c r="J23" s="6">
        <v>436</v>
      </c>
      <c r="K23" s="13">
        <f t="shared" si="1"/>
        <v>100</v>
      </c>
      <c r="L23" s="14">
        <v>494</v>
      </c>
      <c r="M23" s="6">
        <v>381</v>
      </c>
      <c r="N23" s="22">
        <f t="shared" si="2"/>
        <v>77.125506072874501</v>
      </c>
    </row>
    <row r="24" spans="1:15" ht="32.25" customHeight="1" x14ac:dyDescent="0.3">
      <c r="A24" s="16" t="s">
        <v>26</v>
      </c>
      <c r="B24" s="6">
        <v>1016</v>
      </c>
      <c r="C24" s="7">
        <v>1230</v>
      </c>
      <c r="D24" s="8">
        <v>1232</v>
      </c>
      <c r="E24" s="9">
        <f t="shared" si="0"/>
        <v>99.837662337662337</v>
      </c>
      <c r="F24" s="10">
        <v>201</v>
      </c>
      <c r="G24" s="6">
        <v>198</v>
      </c>
      <c r="H24" s="11">
        <f>G24*100/F24</f>
        <v>98.507462686567166</v>
      </c>
      <c r="I24" s="12">
        <v>339</v>
      </c>
      <c r="J24" s="6">
        <v>340</v>
      </c>
      <c r="K24" s="13">
        <f>I24*100/J24</f>
        <v>99.705882352941174</v>
      </c>
      <c r="L24" s="14">
        <v>358</v>
      </c>
      <c r="M24" s="6">
        <v>284</v>
      </c>
      <c r="N24" s="22">
        <f t="shared" si="2"/>
        <v>79.32960893854748</v>
      </c>
    </row>
    <row r="25" spans="1:15" ht="32.25" customHeight="1" x14ac:dyDescent="0.3">
      <c r="A25" s="16" t="s">
        <v>27</v>
      </c>
      <c r="B25" s="6">
        <v>736</v>
      </c>
      <c r="C25" s="7">
        <v>1134</v>
      </c>
      <c r="D25" s="8">
        <v>1137</v>
      </c>
      <c r="E25" s="9">
        <f t="shared" si="0"/>
        <v>99.736147757255935</v>
      </c>
      <c r="F25" s="10">
        <v>64</v>
      </c>
      <c r="G25" s="6">
        <v>65</v>
      </c>
      <c r="H25" s="11">
        <f t="shared" si="3"/>
        <v>98.461538461538467</v>
      </c>
      <c r="I25" s="12">
        <v>205</v>
      </c>
      <c r="J25" s="6">
        <v>205</v>
      </c>
      <c r="K25" s="13">
        <f t="shared" si="1"/>
        <v>100</v>
      </c>
      <c r="L25" s="14">
        <v>220</v>
      </c>
      <c r="M25" s="6">
        <v>177</v>
      </c>
      <c r="N25" s="13">
        <f t="shared" si="2"/>
        <v>80.454545454545453</v>
      </c>
      <c r="O25" s="20"/>
    </row>
    <row r="26" spans="1:15" ht="32.25" customHeight="1" x14ac:dyDescent="0.3">
      <c r="A26" s="16" t="s">
        <v>28</v>
      </c>
      <c r="B26" s="6">
        <v>636</v>
      </c>
      <c r="C26" s="7">
        <v>1005</v>
      </c>
      <c r="D26" s="8">
        <v>1047</v>
      </c>
      <c r="E26" s="22">
        <f t="shared" si="0"/>
        <v>95.988538681948427</v>
      </c>
      <c r="F26" s="10">
        <v>99</v>
      </c>
      <c r="G26" s="6">
        <v>86</v>
      </c>
      <c r="H26" s="24">
        <f>G26*100/F26</f>
        <v>86.868686868686865</v>
      </c>
      <c r="I26" s="12">
        <v>279</v>
      </c>
      <c r="J26" s="6">
        <v>288</v>
      </c>
      <c r="K26" s="13">
        <f>I26*100/J26</f>
        <v>96.875</v>
      </c>
      <c r="L26" s="14">
        <v>262</v>
      </c>
      <c r="M26" s="6">
        <v>235</v>
      </c>
      <c r="N26" s="13">
        <f t="shared" si="2"/>
        <v>89.694656488549612</v>
      </c>
      <c r="O26" s="23"/>
    </row>
    <row r="27" spans="1:15" ht="32.25" customHeight="1" x14ac:dyDescent="0.3">
      <c r="A27" s="16" t="s">
        <v>29</v>
      </c>
      <c r="B27" s="6">
        <v>281</v>
      </c>
      <c r="C27" s="7">
        <v>603</v>
      </c>
      <c r="D27" s="8">
        <v>590</v>
      </c>
      <c r="E27" s="22">
        <f>D27*100/C27</f>
        <v>97.844112769485903</v>
      </c>
      <c r="F27" s="10">
        <v>27</v>
      </c>
      <c r="G27" s="6">
        <v>48</v>
      </c>
      <c r="H27" s="24">
        <f t="shared" si="3"/>
        <v>56.25</v>
      </c>
      <c r="I27" s="12">
        <v>199</v>
      </c>
      <c r="J27" s="6">
        <v>161</v>
      </c>
      <c r="K27" s="22">
        <f t="shared" si="1"/>
        <v>80.904522613065325</v>
      </c>
      <c r="L27" s="14">
        <v>166</v>
      </c>
      <c r="M27" s="6">
        <v>92</v>
      </c>
      <c r="N27" s="22">
        <f t="shared" si="2"/>
        <v>55.421686746987952</v>
      </c>
      <c r="O27" s="21"/>
    </row>
    <row r="28" spans="1:15" ht="32.25" customHeight="1" x14ac:dyDescent="0.3">
      <c r="A28" s="16" t="s">
        <v>30</v>
      </c>
      <c r="B28" s="6">
        <v>744</v>
      </c>
      <c r="C28" s="7">
        <v>990</v>
      </c>
      <c r="D28" s="8">
        <v>985</v>
      </c>
      <c r="E28" s="9">
        <f>D28*100/C28</f>
        <v>99.494949494949495</v>
      </c>
      <c r="F28" s="10">
        <v>66</v>
      </c>
      <c r="G28" s="6">
        <v>86</v>
      </c>
      <c r="H28" s="24">
        <f t="shared" si="3"/>
        <v>76.744186046511629</v>
      </c>
      <c r="I28" s="12">
        <v>273</v>
      </c>
      <c r="J28" s="6">
        <v>263</v>
      </c>
      <c r="K28" s="22">
        <f t="shared" si="1"/>
        <v>96.336996336996336</v>
      </c>
      <c r="L28" s="14">
        <v>344</v>
      </c>
      <c r="M28" s="6">
        <v>230</v>
      </c>
      <c r="N28" s="22">
        <f t="shared" si="2"/>
        <v>66.860465116279073</v>
      </c>
      <c r="O28" s="23"/>
    </row>
    <row r="29" spans="1:15" ht="32.25" customHeight="1" x14ac:dyDescent="0.3">
      <c r="A29" s="16" t="s">
        <v>31</v>
      </c>
      <c r="B29" s="6">
        <v>1378</v>
      </c>
      <c r="C29" s="7">
        <v>1831</v>
      </c>
      <c r="D29" s="8">
        <v>1842</v>
      </c>
      <c r="E29" s="9">
        <f t="shared" si="0"/>
        <v>99.402823018458193</v>
      </c>
      <c r="F29" s="10">
        <v>58</v>
      </c>
      <c r="G29" s="6">
        <v>69</v>
      </c>
      <c r="H29" s="24">
        <f t="shared" si="3"/>
        <v>84.05797101449275</v>
      </c>
      <c r="I29" s="12">
        <v>491</v>
      </c>
      <c r="J29" s="6">
        <v>496</v>
      </c>
      <c r="K29" s="13">
        <f>I29*100/J29</f>
        <v>98.991935483870961</v>
      </c>
      <c r="L29" s="14">
        <v>499</v>
      </c>
      <c r="M29" s="6">
        <v>395</v>
      </c>
      <c r="N29" s="22">
        <f t="shared" si="2"/>
        <v>79.158316633266537</v>
      </c>
    </row>
    <row r="30" spans="1:15" ht="51.75" customHeight="1" x14ac:dyDescent="0.25">
      <c r="A30" s="60" t="s">
        <v>34</v>
      </c>
      <c r="B30" s="61">
        <f>SUM(B5:B29)</f>
        <v>29878</v>
      </c>
      <c r="C30" s="61">
        <f>SUM(C5:C29)</f>
        <v>38275</v>
      </c>
      <c r="D30" s="61">
        <f>SUM(D5:D29)</f>
        <v>38949</v>
      </c>
      <c r="E30" s="62">
        <f>AVERAGE(E5:E29)</f>
        <v>98.610124439066368</v>
      </c>
      <c r="F30" s="61">
        <f>SUM(F5:F29)</f>
        <v>3490</v>
      </c>
      <c r="G30" s="61">
        <f>SUM(G5:G29)</f>
        <v>3703</v>
      </c>
      <c r="H30" s="63">
        <f t="shared" si="3"/>
        <v>94.247907102349444</v>
      </c>
      <c r="I30" s="64">
        <f>SUM(I5:I29)</f>
        <v>9918</v>
      </c>
      <c r="J30" s="61">
        <f>SUM(J5:J29)</f>
        <v>9932</v>
      </c>
      <c r="K30" s="65">
        <v>98</v>
      </c>
      <c r="L30" s="64">
        <f>SUM(L5:L29)</f>
        <v>10593</v>
      </c>
      <c r="M30" s="61">
        <f>SUM(M5:M29)</f>
        <v>8149</v>
      </c>
      <c r="N30" s="62">
        <f t="shared" si="2"/>
        <v>76.9281601057302</v>
      </c>
    </row>
    <row r="31" spans="1:15" ht="32.25" customHeight="1" x14ac:dyDescent="0.3">
      <c r="A31" s="16" t="s">
        <v>32</v>
      </c>
      <c r="B31" s="6">
        <v>1460</v>
      </c>
      <c r="C31" s="7">
        <v>2038</v>
      </c>
      <c r="D31" s="25">
        <v>1410</v>
      </c>
      <c r="E31" s="22">
        <f t="shared" ref="E31" si="4">D31*100/C31</f>
        <v>69.185475956820412</v>
      </c>
      <c r="F31" s="10">
        <v>83</v>
      </c>
      <c r="G31" s="6">
        <v>101</v>
      </c>
      <c r="H31" s="24">
        <f t="shared" si="3"/>
        <v>82.178217821782184</v>
      </c>
      <c r="I31" s="12">
        <v>173</v>
      </c>
      <c r="J31" s="6">
        <v>111</v>
      </c>
      <c r="K31" s="13">
        <f t="shared" si="1"/>
        <v>64.161849710982665</v>
      </c>
      <c r="L31" s="14">
        <v>272</v>
      </c>
      <c r="M31" s="6">
        <v>71</v>
      </c>
      <c r="N31" s="11">
        <f t="shared" si="2"/>
        <v>26.102941176470587</v>
      </c>
      <c r="O31" s="21"/>
    </row>
    <row r="32" spans="1:15" ht="42.75" customHeight="1" x14ac:dyDescent="0.25">
      <c r="A32" s="26" t="s">
        <v>33</v>
      </c>
      <c r="B32" s="27">
        <f>B31+B30</f>
        <v>31338</v>
      </c>
      <c r="C32" s="27">
        <f>C30+C31</f>
        <v>40313</v>
      </c>
      <c r="D32" s="27">
        <f>SUM(D30:D31)</f>
        <v>40359</v>
      </c>
      <c r="E32" s="28">
        <f>AVERAGE(E30:E31)</f>
        <v>83.897800197943383</v>
      </c>
      <c r="F32" s="27">
        <f>F30+F31</f>
        <v>3573</v>
      </c>
      <c r="G32" s="27">
        <f>G30+G31</f>
        <v>3804</v>
      </c>
      <c r="H32" s="29">
        <f>F32*100/G32</f>
        <v>93.927444794952677</v>
      </c>
      <c r="I32" s="27">
        <f>I31+I30</f>
        <v>10091</v>
      </c>
      <c r="J32" s="27">
        <f>J31+J30</f>
        <v>10043</v>
      </c>
      <c r="K32" s="28">
        <v>99.5</v>
      </c>
      <c r="L32" s="27">
        <v>10865</v>
      </c>
      <c r="M32" s="27">
        <f>SUM(M30:M31)</f>
        <v>8220</v>
      </c>
      <c r="N32" s="28">
        <v>75.599999999999994</v>
      </c>
    </row>
    <row r="33" spans="1:12" ht="32.25" customHeight="1" x14ac:dyDescent="0.25">
      <c r="A33" s="3"/>
      <c r="B33" s="3"/>
      <c r="C33" s="4"/>
      <c r="D33" s="3"/>
      <c r="E33" s="3"/>
      <c r="G33" s="3"/>
      <c r="H33" s="5"/>
      <c r="I33" s="3"/>
      <c r="J33" s="1"/>
      <c r="K33" s="1"/>
      <c r="L33" s="1"/>
    </row>
    <row r="34" spans="1:12" ht="32.25" customHeight="1" x14ac:dyDescent="0.25">
      <c r="A34" s="23"/>
      <c r="B34" t="s">
        <v>43</v>
      </c>
      <c r="J34" s="1"/>
      <c r="K34" s="1"/>
      <c r="L34" s="1"/>
    </row>
    <row r="35" spans="1:12" ht="32.25" customHeight="1" x14ac:dyDescent="0.25">
      <c r="A35" s="20"/>
      <c r="B35" t="s">
        <v>44</v>
      </c>
    </row>
    <row r="36" spans="1:12" ht="32.25" customHeight="1" x14ac:dyDescent="0.25">
      <c r="A36" s="30"/>
      <c r="B36" t="s">
        <v>45</v>
      </c>
    </row>
  </sheetData>
  <mergeCells count="16">
    <mergeCell ref="A2:A4"/>
    <mergeCell ref="B2:B4"/>
    <mergeCell ref="C2:E2"/>
    <mergeCell ref="F2:H3"/>
    <mergeCell ref="P3:Q3"/>
    <mergeCell ref="K3:K4"/>
    <mergeCell ref="C3:C4"/>
    <mergeCell ref="D3:D4"/>
    <mergeCell ref="E3:E4"/>
    <mergeCell ref="L3:L4"/>
    <mergeCell ref="M3:M4"/>
    <mergeCell ref="N3:N4"/>
    <mergeCell ref="L2:N2"/>
    <mergeCell ref="I2:K2"/>
    <mergeCell ref="I3:I4"/>
    <mergeCell ref="J3:J4"/>
  </mergeCells>
  <pageMargins left="0.7" right="0.7" top="0.75" bottom="0.75" header="0.3" footer="0.3"/>
  <pageSetup paperSize="9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2015-06-22T08:06:22Z</dcterms:modified>
</cp:coreProperties>
</file>