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filterPrivacy="1" defaultThemeVersion="124226"/>
  <xr:revisionPtr revIDLastSave="0" documentId="13_ncr:1_{3BF65DFB-D84A-444B-9DBA-C622D72C0375}" xr6:coauthVersionLast="36" xr6:coauthVersionMax="47" xr10:uidLastSave="{00000000-0000-0000-0000-000000000000}"/>
  <bookViews>
    <workbookView xWindow="0" yWindow="0" windowWidth="28800" windowHeight="12225" tabRatio="825" xr2:uid="{00000000-000D-0000-FFFF-FFFF00000000}"/>
  </bookViews>
  <sheets>
    <sheet name="МЛС" sheetId="24" r:id="rId1"/>
    <sheet name="XDR" sheetId="23" r:id="rId2"/>
    <sheet name="Всього МЛС+XDR" sheetId="13" r:id="rId3"/>
    <sheet name="МЛС-ТБ+ВІЛ" sheetId="22" r:id="rId4"/>
    <sheet name="МРТБ" sheetId="7" r:id="rId5"/>
    <sheet name="РР ТБ" sheetId="10" r:id="rId6"/>
    <sheet name="ХР ТБ" sheetId="14" r:id="rId7"/>
  </sheets>
  <definedNames>
    <definedName name="_xlnm.Print_Area" localSheetId="4">МРТБ!$A$1:$P$34</definedName>
    <definedName name="_xlnm.Print_Area" localSheetId="5">'РР ТБ'!$A$1:$P$34</definedName>
  </definedNames>
  <calcPr calcId="191029"/>
</workbook>
</file>

<file path=xl/calcChain.xml><?xml version="1.0" encoding="utf-8"?>
<calcChain xmlns="http://schemas.openxmlformats.org/spreadsheetml/2006/main">
  <c r="D17" i="22" l="1"/>
  <c r="D18" i="22"/>
  <c r="D19" i="22"/>
  <c r="D30" i="22"/>
  <c r="D31" i="22"/>
  <c r="D7" i="22"/>
  <c r="D33" i="22"/>
  <c r="D32" i="22"/>
  <c r="D29" i="22"/>
  <c r="D28" i="22"/>
  <c r="D27" i="22"/>
  <c r="D26" i="22"/>
  <c r="D25" i="22"/>
  <c r="D24" i="22"/>
  <c r="D23" i="22"/>
  <c r="D22" i="22"/>
  <c r="D21" i="22"/>
  <c r="D20" i="22"/>
  <c r="D16" i="22"/>
  <c r="D15" i="22"/>
  <c r="D14" i="22"/>
  <c r="D13" i="22"/>
  <c r="D12" i="22"/>
  <c r="D11" i="22"/>
  <c r="D10" i="22"/>
  <c r="D9" i="22"/>
  <c r="D8" i="22"/>
  <c r="O35" i="22"/>
  <c r="M35" i="22"/>
  <c r="K35" i="22"/>
  <c r="I35" i="22"/>
  <c r="G35" i="22"/>
  <c r="O34" i="22"/>
  <c r="M34" i="22"/>
  <c r="K34" i="22"/>
  <c r="I34" i="22"/>
  <c r="G34" i="22"/>
  <c r="O7" i="24"/>
  <c r="O8" i="24"/>
  <c r="O34" i="24" s="1"/>
  <c r="O9" i="24"/>
  <c r="O10" i="24"/>
  <c r="O11" i="24"/>
  <c r="O12" i="24"/>
  <c r="O13" i="24"/>
  <c r="O14" i="24"/>
  <c r="O15" i="24"/>
  <c r="O16" i="24"/>
  <c r="O17" i="24"/>
  <c r="O18" i="24"/>
  <c r="O19" i="24"/>
  <c r="O20" i="24"/>
  <c r="P20" i="24" s="1"/>
  <c r="O21" i="24"/>
  <c r="O22" i="24"/>
  <c r="O23" i="24"/>
  <c r="O24" i="24"/>
  <c r="O25" i="24"/>
  <c r="O26" i="24"/>
  <c r="O27" i="24"/>
  <c r="O28" i="24"/>
  <c r="O29" i="24"/>
  <c r="O30" i="24"/>
  <c r="O31" i="24"/>
  <c r="O32" i="24"/>
  <c r="P32" i="24" s="1"/>
  <c r="O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6" i="24"/>
  <c r="K7" i="24"/>
  <c r="K8" i="24"/>
  <c r="K9" i="24"/>
  <c r="K10" i="24"/>
  <c r="K11" i="24"/>
  <c r="K12" i="24"/>
  <c r="K13" i="24"/>
  <c r="K14" i="24"/>
  <c r="K15" i="24"/>
  <c r="L15" i="24" s="1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L30" i="24" s="1"/>
  <c r="K31" i="24"/>
  <c r="K32" i="24"/>
  <c r="K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J30" i="24" s="1"/>
  <c r="I31" i="24"/>
  <c r="I32" i="24"/>
  <c r="I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H18" i="24" s="1"/>
  <c r="G19" i="24"/>
  <c r="G20" i="24"/>
  <c r="G21" i="24"/>
  <c r="G22" i="24"/>
  <c r="G23" i="24"/>
  <c r="G24" i="24"/>
  <c r="G25" i="24"/>
  <c r="G26" i="24"/>
  <c r="G27" i="24"/>
  <c r="G28" i="24"/>
  <c r="G29" i="24"/>
  <c r="G30" i="24"/>
  <c r="H30" i="24" s="1"/>
  <c r="G31" i="24"/>
  <c r="G32" i="24"/>
  <c r="G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F18" i="24" s="1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6" i="24"/>
  <c r="D7" i="24"/>
  <c r="D8" i="24"/>
  <c r="D9" i="24"/>
  <c r="D10" i="24"/>
  <c r="D12" i="24"/>
  <c r="D14" i="24"/>
  <c r="D15" i="24"/>
  <c r="D16" i="24"/>
  <c r="P16" i="24" s="1"/>
  <c r="D17" i="24"/>
  <c r="J17" i="24" s="1"/>
  <c r="D18" i="24"/>
  <c r="D20" i="24"/>
  <c r="D21" i="24"/>
  <c r="F21" i="24" s="1"/>
  <c r="D22" i="24"/>
  <c r="P22" i="24" s="1"/>
  <c r="D23" i="24"/>
  <c r="D24" i="24"/>
  <c r="D27" i="24"/>
  <c r="D28" i="24"/>
  <c r="D29" i="24"/>
  <c r="D30" i="24"/>
  <c r="D31" i="24"/>
  <c r="D32" i="24"/>
  <c r="D6" i="24"/>
  <c r="I34" i="24"/>
  <c r="O33" i="24"/>
  <c r="I33" i="24"/>
  <c r="P31" i="24"/>
  <c r="L31" i="24"/>
  <c r="J31" i="24"/>
  <c r="H31" i="24"/>
  <c r="F31" i="24"/>
  <c r="P27" i="24"/>
  <c r="L27" i="24"/>
  <c r="F27" i="24"/>
  <c r="N27" i="24"/>
  <c r="P24" i="24"/>
  <c r="N24" i="24"/>
  <c r="L24" i="24"/>
  <c r="J24" i="24"/>
  <c r="F24" i="24"/>
  <c r="H24" i="24"/>
  <c r="J23" i="24"/>
  <c r="H23" i="24"/>
  <c r="N23" i="24"/>
  <c r="L18" i="24"/>
  <c r="J18" i="24"/>
  <c r="P18" i="24"/>
  <c r="H17" i="24"/>
  <c r="P15" i="24"/>
  <c r="F15" i="24"/>
  <c r="N15" i="24"/>
  <c r="P14" i="24"/>
  <c r="N14" i="24"/>
  <c r="L14" i="24"/>
  <c r="J14" i="24"/>
  <c r="H14" i="24"/>
  <c r="F14" i="24"/>
  <c r="P12" i="24"/>
  <c r="N12" i="24"/>
  <c r="L12" i="24"/>
  <c r="J12" i="24"/>
  <c r="F12" i="24"/>
  <c r="H12" i="24"/>
  <c r="P10" i="24"/>
  <c r="N10" i="24"/>
  <c r="L10" i="24"/>
  <c r="N9" i="24"/>
  <c r="P8" i="24"/>
  <c r="P7" i="24"/>
  <c r="L7" i="24"/>
  <c r="J7" i="24"/>
  <c r="H7" i="24"/>
  <c r="F7" i="24"/>
  <c r="D35" i="22" l="1"/>
  <c r="H35" i="22" s="1"/>
  <c r="D34" i="22"/>
  <c r="J34" i="22" s="1"/>
  <c r="E35" i="22"/>
  <c r="E34" i="22"/>
  <c r="P29" i="24"/>
  <c r="M33" i="24"/>
  <c r="M34" i="24"/>
  <c r="K33" i="24"/>
  <c r="K34" i="24"/>
  <c r="E34" i="24"/>
  <c r="E33" i="24"/>
  <c r="J28" i="24"/>
  <c r="G33" i="24"/>
  <c r="G34" i="24"/>
  <c r="H6" i="24"/>
  <c r="F30" i="24"/>
  <c r="N29" i="24"/>
  <c r="F17" i="24"/>
  <c r="N17" i="24"/>
  <c r="L17" i="24"/>
  <c r="P17" i="24"/>
  <c r="J29" i="24"/>
  <c r="L22" i="24"/>
  <c r="N22" i="24"/>
  <c r="H29" i="24"/>
  <c r="L29" i="24"/>
  <c r="P30" i="24"/>
  <c r="P6" i="24"/>
  <c r="J6" i="24"/>
  <c r="L6" i="24"/>
  <c r="F6" i="24"/>
  <c r="H9" i="24"/>
  <c r="F16" i="24"/>
  <c r="H21" i="24"/>
  <c r="F28" i="24"/>
  <c r="N7" i="24"/>
  <c r="J9" i="24"/>
  <c r="H16" i="24"/>
  <c r="J21" i="24"/>
  <c r="F23" i="24"/>
  <c r="H28" i="24"/>
  <c r="N31" i="24"/>
  <c r="F9" i="24"/>
  <c r="L16" i="24"/>
  <c r="N21" i="24"/>
  <c r="F8" i="24"/>
  <c r="P9" i="24"/>
  <c r="N16" i="24"/>
  <c r="F20" i="24"/>
  <c r="P21" i="24"/>
  <c r="L23" i="24"/>
  <c r="N28" i="24"/>
  <c r="F32" i="24"/>
  <c r="L9" i="24"/>
  <c r="J16" i="24"/>
  <c r="H8" i="24"/>
  <c r="H20" i="24"/>
  <c r="P28" i="24"/>
  <c r="N6" i="24"/>
  <c r="J8" i="24"/>
  <c r="F10" i="24"/>
  <c r="H15" i="24"/>
  <c r="N18" i="24"/>
  <c r="J20" i="24"/>
  <c r="F22" i="24"/>
  <c r="P23" i="24"/>
  <c r="H27" i="24"/>
  <c r="N30" i="24"/>
  <c r="J32" i="24"/>
  <c r="L21" i="24"/>
  <c r="L28" i="24"/>
  <c r="H32" i="24"/>
  <c r="L8" i="24"/>
  <c r="H10" i="24"/>
  <c r="J15" i="24"/>
  <c r="L20" i="24"/>
  <c r="H22" i="24"/>
  <c r="J27" i="24"/>
  <c r="F29" i="24"/>
  <c r="L32" i="24"/>
  <c r="N8" i="24"/>
  <c r="J10" i="24"/>
  <c r="N20" i="24"/>
  <c r="J22" i="24"/>
  <c r="N32" i="24"/>
  <c r="D31" i="23"/>
  <c r="D29" i="23"/>
  <c r="D26" i="23"/>
  <c r="D24" i="23"/>
  <c r="F24" i="23" s="1"/>
  <c r="D23" i="23"/>
  <c r="N23" i="23" s="1"/>
  <c r="D22" i="23"/>
  <c r="H22" i="23" s="1"/>
  <c r="D21" i="23"/>
  <c r="D19" i="23"/>
  <c r="D19" i="24" s="1"/>
  <c r="N19" i="24" s="1"/>
  <c r="D16" i="23"/>
  <c r="D11" i="23"/>
  <c r="D10" i="23"/>
  <c r="J10" i="23" s="1"/>
  <c r="D9" i="23"/>
  <c r="F9" i="23" s="1"/>
  <c r="D8" i="23"/>
  <c r="O34" i="23"/>
  <c r="M34" i="23"/>
  <c r="K34" i="23"/>
  <c r="D6" i="23"/>
  <c r="G34" i="23"/>
  <c r="E33" i="23"/>
  <c r="O35" i="10"/>
  <c r="M35" i="10"/>
  <c r="K35" i="10"/>
  <c r="I35" i="10"/>
  <c r="G35" i="10"/>
  <c r="E35" i="10"/>
  <c r="O34" i="10"/>
  <c r="M34" i="10"/>
  <c r="K34" i="10"/>
  <c r="I34" i="10"/>
  <c r="G34" i="10"/>
  <c r="E34" i="10"/>
  <c r="D33" i="10"/>
  <c r="P33" i="10" s="1"/>
  <c r="D32" i="10"/>
  <c r="J32" i="10" s="1"/>
  <c r="D31" i="10"/>
  <c r="P31" i="10" s="1"/>
  <c r="D30" i="10"/>
  <c r="N30" i="10" s="1"/>
  <c r="D29" i="10"/>
  <c r="P29" i="10" s="1"/>
  <c r="D28" i="10"/>
  <c r="L28" i="10" s="1"/>
  <c r="D27" i="10"/>
  <c r="H27" i="10" s="1"/>
  <c r="D26" i="10"/>
  <c r="N26" i="10" s="1"/>
  <c r="D25" i="10"/>
  <c r="J25" i="10" s="1"/>
  <c r="D24" i="10"/>
  <c r="P24" i="10" s="1"/>
  <c r="D23" i="10"/>
  <c r="H23" i="10" s="1"/>
  <c r="D22" i="10"/>
  <c r="F22" i="10" s="1"/>
  <c r="D21" i="10"/>
  <c r="P21" i="10" s="1"/>
  <c r="D20" i="10"/>
  <c r="P20" i="10" s="1"/>
  <c r="D19" i="10"/>
  <c r="P19" i="10" s="1"/>
  <c r="D18" i="10"/>
  <c r="F18" i="10" s="1"/>
  <c r="D17" i="10"/>
  <c r="P17" i="10" s="1"/>
  <c r="D16" i="10"/>
  <c r="L16" i="10" s="1"/>
  <c r="D15" i="10"/>
  <c r="H15" i="10" s="1"/>
  <c r="D14" i="10"/>
  <c r="N14" i="10" s="1"/>
  <c r="D13" i="10"/>
  <c r="P13" i="10" s="1"/>
  <c r="D12" i="10"/>
  <c r="P12" i="10" s="1"/>
  <c r="D11" i="10"/>
  <c r="J11" i="10" s="1"/>
  <c r="D10" i="10"/>
  <c r="F10" i="10" s="1"/>
  <c r="D9" i="10"/>
  <c r="P9" i="10" s="1"/>
  <c r="D8" i="10"/>
  <c r="P8" i="10" s="1"/>
  <c r="D7" i="10"/>
  <c r="H7" i="10" s="1"/>
  <c r="O35" i="7"/>
  <c r="M35" i="7"/>
  <c r="K35" i="7"/>
  <c r="I35" i="7"/>
  <c r="G35" i="7"/>
  <c r="E35" i="7"/>
  <c r="O34" i="7"/>
  <c r="M34" i="7"/>
  <c r="K34" i="7"/>
  <c r="I34" i="7"/>
  <c r="G34" i="7"/>
  <c r="E34" i="7"/>
  <c r="D33" i="7"/>
  <c r="P33" i="7" s="1"/>
  <c r="D32" i="7"/>
  <c r="P32" i="7" s="1"/>
  <c r="D31" i="7"/>
  <c r="P31" i="7" s="1"/>
  <c r="D30" i="7"/>
  <c r="F30" i="7" s="1"/>
  <c r="D29" i="7"/>
  <c r="J29" i="7" s="1"/>
  <c r="D28" i="7"/>
  <c r="N28" i="7" s="1"/>
  <c r="D27" i="7"/>
  <c r="P27" i="7" s="1"/>
  <c r="D26" i="7"/>
  <c r="N26" i="7" s="1"/>
  <c r="D25" i="7"/>
  <c r="N25" i="7" s="1"/>
  <c r="D24" i="7"/>
  <c r="P24" i="7" s="1"/>
  <c r="D23" i="7"/>
  <c r="J23" i="7" s="1"/>
  <c r="D22" i="7"/>
  <c r="L22" i="7" s="1"/>
  <c r="D21" i="7"/>
  <c r="N21" i="7" s="1"/>
  <c r="D20" i="7"/>
  <c r="P20" i="7" s="1"/>
  <c r="D19" i="7"/>
  <c r="P19" i="7" s="1"/>
  <c r="D18" i="7"/>
  <c r="F18" i="7" s="1"/>
  <c r="D17" i="7"/>
  <c r="P17" i="7" s="1"/>
  <c r="D16" i="7"/>
  <c r="L16" i="7" s="1"/>
  <c r="D15" i="7"/>
  <c r="N15" i="7" s="1"/>
  <c r="D14" i="7"/>
  <c r="N14" i="7" s="1"/>
  <c r="D13" i="7"/>
  <c r="N13" i="7" s="1"/>
  <c r="D12" i="7"/>
  <c r="P12" i="7" s="1"/>
  <c r="D11" i="7"/>
  <c r="J11" i="7" s="1"/>
  <c r="D10" i="7"/>
  <c r="L10" i="7" s="1"/>
  <c r="D9" i="7"/>
  <c r="D8" i="7"/>
  <c r="F8" i="7" s="1"/>
  <c r="D7" i="7"/>
  <c r="P7" i="7" s="1"/>
  <c r="P35" i="14"/>
  <c r="P33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6" i="14"/>
  <c r="P15" i="14"/>
  <c r="P14" i="14"/>
  <c r="P13" i="14"/>
  <c r="P12" i="14"/>
  <c r="P11" i="14"/>
  <c r="P10" i="14"/>
  <c r="P9" i="14"/>
  <c r="P8" i="14"/>
  <c r="P7" i="14"/>
  <c r="N35" i="14"/>
  <c r="N33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6" i="14"/>
  <c r="N15" i="14"/>
  <c r="N14" i="14"/>
  <c r="N13" i="14"/>
  <c r="N12" i="14"/>
  <c r="N11" i="14"/>
  <c r="N10" i="14"/>
  <c r="N9" i="14"/>
  <c r="N8" i="14"/>
  <c r="N7" i="14"/>
  <c r="L35" i="14"/>
  <c r="L33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6" i="14"/>
  <c r="L15" i="14"/>
  <c r="L14" i="14"/>
  <c r="L13" i="14"/>
  <c r="L12" i="14"/>
  <c r="L11" i="14"/>
  <c r="L10" i="14"/>
  <c r="L9" i="14"/>
  <c r="L8" i="14"/>
  <c r="L7" i="14"/>
  <c r="J35" i="14"/>
  <c r="J33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6" i="14"/>
  <c r="J15" i="14"/>
  <c r="J14" i="14"/>
  <c r="J13" i="14"/>
  <c r="J12" i="14"/>
  <c r="J11" i="14"/>
  <c r="J10" i="14"/>
  <c r="J9" i="14"/>
  <c r="J8" i="14"/>
  <c r="J7" i="14"/>
  <c r="H35" i="14"/>
  <c r="H33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6" i="14"/>
  <c r="H15" i="14"/>
  <c r="H14" i="14"/>
  <c r="H13" i="14"/>
  <c r="H12" i="14"/>
  <c r="H11" i="14"/>
  <c r="H10" i="14"/>
  <c r="H9" i="14"/>
  <c r="H8" i="14"/>
  <c r="H7" i="14"/>
  <c r="F35" i="14"/>
  <c r="F8" i="14"/>
  <c r="F9" i="14"/>
  <c r="F10" i="14"/>
  <c r="F11" i="14"/>
  <c r="F12" i="14"/>
  <c r="F13" i="14"/>
  <c r="F14" i="14"/>
  <c r="F15" i="14"/>
  <c r="F16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3" i="14"/>
  <c r="F7" i="14"/>
  <c r="D35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H32" i="14" s="1"/>
  <c r="D33" i="14"/>
  <c r="D7" i="14"/>
  <c r="O35" i="14"/>
  <c r="O34" i="14"/>
  <c r="M35" i="14"/>
  <c r="M34" i="14"/>
  <c r="K35" i="14"/>
  <c r="K34" i="14"/>
  <c r="I35" i="14"/>
  <c r="I34" i="14"/>
  <c r="G35" i="14"/>
  <c r="G34" i="14"/>
  <c r="E35" i="14"/>
  <c r="E34" i="14"/>
  <c r="N32" i="14" l="1"/>
  <c r="D34" i="14"/>
  <c r="J32" i="14"/>
  <c r="P32" i="14"/>
  <c r="F32" i="14"/>
  <c r="L32" i="14"/>
  <c r="N35" i="22"/>
  <c r="F35" i="22"/>
  <c r="F34" i="22"/>
  <c r="P35" i="22"/>
  <c r="L35" i="22"/>
  <c r="J35" i="22"/>
  <c r="H34" i="22"/>
  <c r="L34" i="22"/>
  <c r="N34" i="22"/>
  <c r="P34" i="22"/>
  <c r="P26" i="23"/>
  <c r="D26" i="24"/>
  <c r="P11" i="23"/>
  <c r="D11" i="24"/>
  <c r="H19" i="24"/>
  <c r="P19" i="24"/>
  <c r="L19" i="24"/>
  <c r="J19" i="24"/>
  <c r="F19" i="24"/>
  <c r="F26" i="23"/>
  <c r="F11" i="23"/>
  <c r="J9" i="23"/>
  <c r="H11" i="23"/>
  <c r="J11" i="23"/>
  <c r="N9" i="23"/>
  <c r="L11" i="23"/>
  <c r="P22" i="23"/>
  <c r="N11" i="23"/>
  <c r="H21" i="23"/>
  <c r="H23" i="23"/>
  <c r="P16" i="23"/>
  <c r="L9" i="23"/>
  <c r="J19" i="23"/>
  <c r="P21" i="23"/>
  <c r="N21" i="23"/>
  <c r="L21" i="23"/>
  <c r="F21" i="23"/>
  <c r="L19" i="23"/>
  <c r="P9" i="23"/>
  <c r="N19" i="23"/>
  <c r="F31" i="23"/>
  <c r="P31" i="23"/>
  <c r="N31" i="23"/>
  <c r="J31" i="23"/>
  <c r="H31" i="23"/>
  <c r="P10" i="23"/>
  <c r="N10" i="23"/>
  <c r="H10" i="23"/>
  <c r="P19" i="23"/>
  <c r="H29" i="23"/>
  <c r="F29" i="23"/>
  <c r="P29" i="23"/>
  <c r="L29" i="23"/>
  <c r="J29" i="23"/>
  <c r="F8" i="23"/>
  <c r="P8" i="23"/>
  <c r="N8" i="23"/>
  <c r="L8" i="23"/>
  <c r="J8" i="23"/>
  <c r="H16" i="23"/>
  <c r="F16" i="23"/>
  <c r="N16" i="23"/>
  <c r="H6" i="23"/>
  <c r="F6" i="23"/>
  <c r="P6" i="23"/>
  <c r="N6" i="23"/>
  <c r="L6" i="23"/>
  <c r="L10" i="23"/>
  <c r="J16" i="23"/>
  <c r="J22" i="23"/>
  <c r="H24" i="23"/>
  <c r="H26" i="23"/>
  <c r="L16" i="23"/>
  <c r="L22" i="23"/>
  <c r="J24" i="23"/>
  <c r="J26" i="23"/>
  <c r="N22" i="23"/>
  <c r="L24" i="23"/>
  <c r="L26" i="23"/>
  <c r="N24" i="23"/>
  <c r="H9" i="23"/>
  <c r="F19" i="23"/>
  <c r="H19" i="23"/>
  <c r="P24" i="23"/>
  <c r="P23" i="23"/>
  <c r="E34" i="23"/>
  <c r="J6" i="23"/>
  <c r="H8" i="23"/>
  <c r="F10" i="23"/>
  <c r="D12" i="23"/>
  <c r="F22" i="23"/>
  <c r="N26" i="23"/>
  <c r="G33" i="23"/>
  <c r="D13" i="23"/>
  <c r="F23" i="23"/>
  <c r="D25" i="23"/>
  <c r="D14" i="23"/>
  <c r="F14" i="23" s="1"/>
  <c r="I33" i="23"/>
  <c r="D15" i="23"/>
  <c r="L15" i="23" s="1"/>
  <c r="J21" i="23"/>
  <c r="D27" i="23"/>
  <c r="N29" i="23"/>
  <c r="L31" i="23"/>
  <c r="I34" i="23"/>
  <c r="D28" i="23"/>
  <c r="N28" i="23" s="1"/>
  <c r="K33" i="23"/>
  <c r="D17" i="23"/>
  <c r="J17" i="23" s="1"/>
  <c r="J23" i="23"/>
  <c r="D18" i="23"/>
  <c r="N18" i="23" s="1"/>
  <c r="D30" i="23"/>
  <c r="L30" i="23" s="1"/>
  <c r="M33" i="23"/>
  <c r="D7" i="23"/>
  <c r="H7" i="23" s="1"/>
  <c r="L23" i="23"/>
  <c r="D20" i="23"/>
  <c r="J20" i="23" s="1"/>
  <c r="D32" i="23"/>
  <c r="J32" i="23" s="1"/>
  <c r="O33" i="23"/>
  <c r="P26" i="10"/>
  <c r="H32" i="10"/>
  <c r="L32" i="10"/>
  <c r="L18" i="10"/>
  <c r="N18" i="10"/>
  <c r="P18" i="10"/>
  <c r="F26" i="10"/>
  <c r="J8" i="10"/>
  <c r="P23" i="10"/>
  <c r="L11" i="10"/>
  <c r="J18" i="10"/>
  <c r="P28" i="10"/>
  <c r="F29" i="10"/>
  <c r="L29" i="10"/>
  <c r="P7" i="10"/>
  <c r="L25" i="10"/>
  <c r="J13" i="10"/>
  <c r="N25" i="10"/>
  <c r="H25" i="10"/>
  <c r="H13" i="10"/>
  <c r="F8" i="10"/>
  <c r="N13" i="10"/>
  <c r="P25" i="10"/>
  <c r="F25" i="10"/>
  <c r="F13" i="10"/>
  <c r="H8" i="10"/>
  <c r="F32" i="10"/>
  <c r="J23" i="10"/>
  <c r="L23" i="10"/>
  <c r="L8" i="10"/>
  <c r="L13" i="10"/>
  <c r="N16" i="10"/>
  <c r="H19" i="10"/>
  <c r="N23" i="10"/>
  <c r="H26" i="10"/>
  <c r="H30" i="10"/>
  <c r="P16" i="10"/>
  <c r="J19" i="10"/>
  <c r="J30" i="10"/>
  <c r="L30" i="10"/>
  <c r="D35" i="10"/>
  <c r="N35" i="10" s="1"/>
  <c r="F14" i="10"/>
  <c r="F17" i="10"/>
  <c r="F20" i="10"/>
  <c r="F27" i="10"/>
  <c r="P30" i="10"/>
  <c r="H14" i="10"/>
  <c r="L17" i="10"/>
  <c r="H20" i="10"/>
  <c r="P27" i="10"/>
  <c r="J7" i="10"/>
  <c r="N11" i="10"/>
  <c r="J14" i="10"/>
  <c r="J20" i="10"/>
  <c r="H31" i="10"/>
  <c r="L7" i="10"/>
  <c r="P11" i="10"/>
  <c r="P14" i="10"/>
  <c r="H18" i="10"/>
  <c r="L20" i="10"/>
  <c r="N28" i="10"/>
  <c r="F15" i="10"/>
  <c r="J15" i="10"/>
  <c r="P15" i="10"/>
  <c r="H22" i="10"/>
  <c r="J27" i="10"/>
  <c r="N8" i="10"/>
  <c r="J10" i="10"/>
  <c r="F12" i="10"/>
  <c r="L15" i="10"/>
  <c r="H17" i="10"/>
  <c r="N20" i="10"/>
  <c r="J22" i="10"/>
  <c r="F24" i="10"/>
  <c r="L27" i="10"/>
  <c r="H29" i="10"/>
  <c r="N32" i="10"/>
  <c r="H10" i="10"/>
  <c r="F7" i="10"/>
  <c r="L10" i="10"/>
  <c r="H12" i="10"/>
  <c r="N15" i="10"/>
  <c r="J17" i="10"/>
  <c r="F19" i="10"/>
  <c r="L22" i="10"/>
  <c r="H24" i="10"/>
  <c r="N27" i="10"/>
  <c r="J29" i="10"/>
  <c r="F31" i="10"/>
  <c r="P32" i="10"/>
  <c r="J12" i="10"/>
  <c r="N22" i="10"/>
  <c r="J24" i="10"/>
  <c r="F9" i="10"/>
  <c r="P10" i="10"/>
  <c r="L12" i="10"/>
  <c r="N17" i="10"/>
  <c r="F21" i="10"/>
  <c r="P22" i="10"/>
  <c r="L24" i="10"/>
  <c r="N29" i="10"/>
  <c r="J31" i="10"/>
  <c r="F33" i="10"/>
  <c r="H9" i="10"/>
  <c r="N12" i="10"/>
  <c r="F16" i="10"/>
  <c r="L19" i="10"/>
  <c r="H21" i="10"/>
  <c r="N24" i="10"/>
  <c r="J26" i="10"/>
  <c r="F28" i="10"/>
  <c r="L31" i="10"/>
  <c r="H33" i="10"/>
  <c r="N7" i="10"/>
  <c r="J9" i="10"/>
  <c r="F11" i="10"/>
  <c r="L14" i="10"/>
  <c r="H16" i="10"/>
  <c r="N19" i="10"/>
  <c r="J21" i="10"/>
  <c r="F23" i="10"/>
  <c r="L26" i="10"/>
  <c r="H28" i="10"/>
  <c r="N31" i="10"/>
  <c r="J33" i="10"/>
  <c r="L9" i="10"/>
  <c r="H11" i="10"/>
  <c r="J16" i="10"/>
  <c r="L21" i="10"/>
  <c r="J28" i="10"/>
  <c r="F30" i="10"/>
  <c r="L33" i="10"/>
  <c r="N10" i="10"/>
  <c r="N9" i="10"/>
  <c r="N21" i="10"/>
  <c r="N33" i="10"/>
  <c r="D34" i="10"/>
  <c r="J34" i="10" s="1"/>
  <c r="L24" i="7"/>
  <c r="H24" i="7"/>
  <c r="L17" i="7"/>
  <c r="N17" i="7"/>
  <c r="N11" i="7"/>
  <c r="P22" i="7"/>
  <c r="L23" i="7"/>
  <c r="J26" i="7"/>
  <c r="L13" i="7"/>
  <c r="H18" i="7"/>
  <c r="P13" i="7"/>
  <c r="J18" i="7"/>
  <c r="F24" i="7"/>
  <c r="N29" i="7"/>
  <c r="F26" i="7"/>
  <c r="J14" i="7"/>
  <c r="F25" i="7"/>
  <c r="H30" i="7"/>
  <c r="F13" i="7"/>
  <c r="P10" i="7"/>
  <c r="L11" i="7"/>
  <c r="F20" i="7"/>
  <c r="H25" i="7"/>
  <c r="J30" i="7"/>
  <c r="J13" i="7"/>
  <c r="L18" i="7"/>
  <c r="H14" i="7"/>
  <c r="J25" i="7"/>
  <c r="N30" i="7"/>
  <c r="L7" i="7"/>
  <c r="F14" i="7"/>
  <c r="H19" i="7"/>
  <c r="P25" i="7"/>
  <c r="F32" i="7"/>
  <c r="D35" i="7"/>
  <c r="F35" i="7" s="1"/>
  <c r="F12" i="7"/>
  <c r="H20" i="7"/>
  <c r="J24" i="7"/>
  <c r="H26" i="7"/>
  <c r="L30" i="7"/>
  <c r="H12" i="7"/>
  <c r="J20" i="7"/>
  <c r="H8" i="7"/>
  <c r="J12" i="7"/>
  <c r="N24" i="7"/>
  <c r="P26" i="7"/>
  <c r="J8" i="7"/>
  <c r="L12" i="7"/>
  <c r="H31" i="7"/>
  <c r="D34" i="7"/>
  <c r="J34" i="7" s="1"/>
  <c r="N12" i="7"/>
  <c r="P14" i="7"/>
  <c r="N18" i="7"/>
  <c r="N22" i="7"/>
  <c r="J31" i="7"/>
  <c r="L31" i="7"/>
  <c r="N10" i="7"/>
  <c r="P15" i="7"/>
  <c r="F19" i="7"/>
  <c r="L29" i="7"/>
  <c r="F7" i="7"/>
  <c r="H13" i="7"/>
  <c r="N16" i="7"/>
  <c r="J19" i="7"/>
  <c r="N23" i="7"/>
  <c r="L25" i="7"/>
  <c r="P29" i="7"/>
  <c r="H32" i="7"/>
  <c r="H7" i="7"/>
  <c r="L19" i="7"/>
  <c r="J32" i="7"/>
  <c r="J7" i="7"/>
  <c r="P9" i="7"/>
  <c r="P21" i="7"/>
  <c r="P16" i="7"/>
  <c r="F27" i="7"/>
  <c r="P28" i="7"/>
  <c r="F10" i="7"/>
  <c r="H15" i="7"/>
  <c r="F22" i="7"/>
  <c r="H27" i="7"/>
  <c r="L8" i="7"/>
  <c r="H10" i="7"/>
  <c r="J15" i="7"/>
  <c r="F17" i="7"/>
  <c r="P18" i="7"/>
  <c r="L20" i="7"/>
  <c r="H22" i="7"/>
  <c r="J27" i="7"/>
  <c r="F29" i="7"/>
  <c r="P30" i="7"/>
  <c r="L32" i="7"/>
  <c r="F15" i="7"/>
  <c r="P11" i="7"/>
  <c r="P23" i="7"/>
  <c r="N8" i="7"/>
  <c r="J10" i="7"/>
  <c r="L15" i="7"/>
  <c r="H17" i="7"/>
  <c r="N20" i="7"/>
  <c r="J22" i="7"/>
  <c r="L27" i="7"/>
  <c r="H29" i="7"/>
  <c r="N32" i="7"/>
  <c r="P8" i="7"/>
  <c r="J17" i="7"/>
  <c r="N27" i="7"/>
  <c r="F31" i="7"/>
  <c r="F33" i="7"/>
  <c r="F9" i="7"/>
  <c r="F28" i="7"/>
  <c r="N7" i="7"/>
  <c r="J9" i="7"/>
  <c r="F11" i="7"/>
  <c r="L14" i="7"/>
  <c r="H16" i="7"/>
  <c r="N19" i="7"/>
  <c r="J21" i="7"/>
  <c r="F23" i="7"/>
  <c r="L26" i="7"/>
  <c r="H28" i="7"/>
  <c r="N31" i="7"/>
  <c r="J33" i="7"/>
  <c r="F21" i="7"/>
  <c r="H9" i="7"/>
  <c r="F16" i="7"/>
  <c r="H21" i="7"/>
  <c r="H33" i="7"/>
  <c r="L9" i="7"/>
  <c r="H11" i="7"/>
  <c r="J16" i="7"/>
  <c r="L21" i="7"/>
  <c r="H23" i="7"/>
  <c r="J28" i="7"/>
  <c r="L33" i="7"/>
  <c r="N9" i="7"/>
  <c r="L28" i="7"/>
  <c r="N33" i="7"/>
  <c r="R7" i="14"/>
  <c r="L34" i="14" l="1"/>
  <c r="P34" i="14"/>
  <c r="F34" i="14"/>
  <c r="J34" i="14"/>
  <c r="N34" i="14"/>
  <c r="H34" i="14"/>
  <c r="F25" i="23"/>
  <c r="D25" i="24"/>
  <c r="P26" i="24"/>
  <c r="N26" i="24"/>
  <c r="J26" i="24"/>
  <c r="H26" i="24"/>
  <c r="F26" i="24"/>
  <c r="L26" i="24"/>
  <c r="N13" i="23"/>
  <c r="D13" i="24"/>
  <c r="D33" i="24" s="1"/>
  <c r="H11" i="24"/>
  <c r="N11" i="24"/>
  <c r="F11" i="24"/>
  <c r="L11" i="24"/>
  <c r="J11" i="24"/>
  <c r="P11" i="24"/>
  <c r="L28" i="23"/>
  <c r="P28" i="23"/>
  <c r="F17" i="23"/>
  <c r="P17" i="23"/>
  <c r="P15" i="23"/>
  <c r="H28" i="23"/>
  <c r="N17" i="23"/>
  <c r="F7" i="23"/>
  <c r="J18" i="23"/>
  <c r="L32" i="23"/>
  <c r="J27" i="23"/>
  <c r="H27" i="23"/>
  <c r="F27" i="23"/>
  <c r="N27" i="23"/>
  <c r="L27" i="23"/>
  <c r="F15" i="23"/>
  <c r="L20" i="23"/>
  <c r="P13" i="23"/>
  <c r="N15" i="23"/>
  <c r="J15" i="23"/>
  <c r="F13" i="23"/>
  <c r="D33" i="23"/>
  <c r="F33" i="23" s="1"/>
  <c r="J13" i="23"/>
  <c r="N12" i="23"/>
  <c r="L12" i="23"/>
  <c r="F12" i="23"/>
  <c r="F32" i="23"/>
  <c r="P7" i="23"/>
  <c r="N32" i="23"/>
  <c r="N20" i="23"/>
  <c r="H32" i="23"/>
  <c r="F30" i="23"/>
  <c r="D34" i="23"/>
  <c r="L7" i="23"/>
  <c r="L14" i="23"/>
  <c r="J14" i="23"/>
  <c r="P14" i="23"/>
  <c r="N30" i="23"/>
  <c r="H30" i="23"/>
  <c r="F28" i="23"/>
  <c r="P27" i="23"/>
  <c r="L17" i="23"/>
  <c r="N14" i="23"/>
  <c r="H20" i="23"/>
  <c r="F20" i="23"/>
  <c r="L13" i="23"/>
  <c r="H17" i="23"/>
  <c r="F18" i="23"/>
  <c r="L18" i="23"/>
  <c r="L25" i="23"/>
  <c r="J25" i="23"/>
  <c r="H25" i="23"/>
  <c r="P25" i="23"/>
  <c r="N25" i="23"/>
  <c r="P32" i="23"/>
  <c r="P30" i="23"/>
  <c r="P20" i="23"/>
  <c r="H18" i="23"/>
  <c r="N7" i="23"/>
  <c r="H15" i="23"/>
  <c r="J12" i="23"/>
  <c r="P18" i="23"/>
  <c r="J30" i="23"/>
  <c r="H14" i="23"/>
  <c r="H13" i="23"/>
  <c r="P12" i="23"/>
  <c r="J28" i="23"/>
  <c r="H12" i="23"/>
  <c r="J7" i="23"/>
  <c r="L35" i="10"/>
  <c r="J35" i="10"/>
  <c r="P35" i="10"/>
  <c r="H35" i="10"/>
  <c r="F35" i="10"/>
  <c r="P34" i="10"/>
  <c r="N34" i="10"/>
  <c r="L34" i="10"/>
  <c r="H34" i="10"/>
  <c r="F34" i="10"/>
  <c r="P34" i="7"/>
  <c r="F34" i="7"/>
  <c r="L35" i="7"/>
  <c r="H35" i="7"/>
  <c r="N35" i="7"/>
  <c r="P35" i="7"/>
  <c r="J35" i="7"/>
  <c r="L34" i="7"/>
  <c r="H34" i="7"/>
  <c r="N34" i="7"/>
  <c r="O32" i="13"/>
  <c r="O31" i="13"/>
  <c r="O30" i="13"/>
  <c r="O29" i="13"/>
  <c r="O28" i="13"/>
  <c r="O27" i="13"/>
  <c r="O26" i="13"/>
  <c r="O25" i="13"/>
  <c r="O24" i="13"/>
  <c r="O23" i="13"/>
  <c r="E23" i="13"/>
  <c r="G23" i="13"/>
  <c r="I23" i="13"/>
  <c r="K23" i="13"/>
  <c r="M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M32" i="13"/>
  <c r="M31" i="13"/>
  <c r="M30" i="13"/>
  <c r="M29" i="13"/>
  <c r="M28" i="13"/>
  <c r="M27" i="13"/>
  <c r="M26" i="13"/>
  <c r="M25" i="13"/>
  <c r="M24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6" i="13"/>
  <c r="M7" i="13"/>
  <c r="M8" i="13"/>
  <c r="K32" i="13"/>
  <c r="K31" i="13"/>
  <c r="K30" i="13"/>
  <c r="K29" i="13"/>
  <c r="K28" i="13"/>
  <c r="K27" i="13"/>
  <c r="E27" i="13"/>
  <c r="G27" i="13"/>
  <c r="I27" i="13"/>
  <c r="K26" i="13"/>
  <c r="K25" i="13"/>
  <c r="K24" i="13"/>
  <c r="K22" i="13"/>
  <c r="K21" i="13"/>
  <c r="K20" i="13"/>
  <c r="K19" i="13"/>
  <c r="K18" i="13"/>
  <c r="K17" i="13"/>
  <c r="K16" i="13"/>
  <c r="K15" i="13"/>
  <c r="E15" i="13"/>
  <c r="G15" i="13"/>
  <c r="I15" i="13"/>
  <c r="K14" i="13"/>
  <c r="K13" i="13"/>
  <c r="K12" i="13"/>
  <c r="K11" i="13"/>
  <c r="E11" i="13"/>
  <c r="G11" i="13"/>
  <c r="I11" i="13"/>
  <c r="K10" i="13"/>
  <c r="K9" i="13"/>
  <c r="K8" i="13"/>
  <c r="K7" i="13"/>
  <c r="E7" i="13"/>
  <c r="G7" i="13"/>
  <c r="I7" i="13"/>
  <c r="K6" i="13"/>
  <c r="I32" i="13"/>
  <c r="I31" i="13"/>
  <c r="I30" i="13"/>
  <c r="I29" i="13"/>
  <c r="I28" i="13"/>
  <c r="I26" i="13"/>
  <c r="I25" i="13"/>
  <c r="I24" i="13"/>
  <c r="I22" i="13"/>
  <c r="I21" i="13"/>
  <c r="I20" i="13"/>
  <c r="I19" i="13"/>
  <c r="I18" i="13"/>
  <c r="I17" i="13"/>
  <c r="I16" i="13"/>
  <c r="I14" i="13"/>
  <c r="I13" i="13"/>
  <c r="I12" i="13"/>
  <c r="I10" i="13"/>
  <c r="I9" i="13"/>
  <c r="I8" i="13"/>
  <c r="I6" i="13"/>
  <c r="G8" i="13"/>
  <c r="G9" i="13"/>
  <c r="G10" i="13"/>
  <c r="G12" i="13"/>
  <c r="G13" i="13"/>
  <c r="G14" i="13"/>
  <c r="G16" i="13"/>
  <c r="G17" i="13"/>
  <c r="G18" i="13"/>
  <c r="G19" i="13"/>
  <c r="G20" i="13"/>
  <c r="G21" i="13"/>
  <c r="G22" i="13"/>
  <c r="G24" i="13"/>
  <c r="G25" i="13"/>
  <c r="G26" i="13"/>
  <c r="G28" i="13"/>
  <c r="G29" i="13"/>
  <c r="G30" i="13"/>
  <c r="E30" i="13"/>
  <c r="G31" i="13"/>
  <c r="G32" i="13"/>
  <c r="G6" i="13"/>
  <c r="E8" i="13"/>
  <c r="E9" i="13"/>
  <c r="E10" i="13"/>
  <c r="E12" i="13"/>
  <c r="E13" i="13"/>
  <c r="E14" i="13"/>
  <c r="E16" i="13"/>
  <c r="E17" i="13"/>
  <c r="E18" i="13"/>
  <c r="E19" i="13"/>
  <c r="E20" i="13"/>
  <c r="E21" i="13"/>
  <c r="E22" i="13"/>
  <c r="E24" i="13"/>
  <c r="E25" i="13"/>
  <c r="E26" i="13"/>
  <c r="E28" i="13"/>
  <c r="E29" i="13"/>
  <c r="E31" i="13"/>
  <c r="E32" i="13"/>
  <c r="E6" i="13"/>
  <c r="P25" i="24" l="1"/>
  <c r="H25" i="24"/>
  <c r="F25" i="24"/>
  <c r="L25" i="24"/>
  <c r="J25" i="24"/>
  <c r="N25" i="24"/>
  <c r="F33" i="24"/>
  <c r="L33" i="24"/>
  <c r="N33" i="24"/>
  <c r="P33" i="24"/>
  <c r="J33" i="24"/>
  <c r="H33" i="24"/>
  <c r="D34" i="24"/>
  <c r="P13" i="24"/>
  <c r="N13" i="24"/>
  <c r="H13" i="24"/>
  <c r="J13" i="24"/>
  <c r="F13" i="24"/>
  <c r="L13" i="24"/>
  <c r="H33" i="23"/>
  <c r="L33" i="23"/>
  <c r="N33" i="23"/>
  <c r="P34" i="23"/>
  <c r="H34" i="23"/>
  <c r="N34" i="23"/>
  <c r="L34" i="23"/>
  <c r="F34" i="23"/>
  <c r="J34" i="23"/>
  <c r="J33" i="23"/>
  <c r="P33" i="23"/>
  <c r="D19" i="13"/>
  <c r="F19" i="13" s="1"/>
  <c r="D12" i="13"/>
  <c r="H12" i="13" s="1"/>
  <c r="D23" i="13"/>
  <c r="N23" i="13" s="1"/>
  <c r="D20" i="13"/>
  <c r="H20" i="13" s="1"/>
  <c r="D28" i="13"/>
  <c r="F28" i="13" s="1"/>
  <c r="D9" i="13"/>
  <c r="F9" i="13" s="1"/>
  <c r="D30" i="13"/>
  <c r="P30" i="13" s="1"/>
  <c r="D6" i="13"/>
  <c r="L6" i="13" s="1"/>
  <c r="P19" i="13"/>
  <c r="D14" i="13"/>
  <c r="P14" i="13" s="1"/>
  <c r="D26" i="13"/>
  <c r="D15" i="13"/>
  <c r="J15" i="13" s="1"/>
  <c r="D16" i="13"/>
  <c r="H16" i="13" s="1"/>
  <c r="D29" i="13"/>
  <c r="F29" i="13" s="1"/>
  <c r="M33" i="13"/>
  <c r="O33" i="13"/>
  <c r="M34" i="13"/>
  <c r="O34" i="13"/>
  <c r="D8" i="13"/>
  <c r="J8" i="13" s="1"/>
  <c r="D21" i="13"/>
  <c r="D22" i="13"/>
  <c r="P22" i="13" s="1"/>
  <c r="D13" i="13"/>
  <c r="L13" i="13" s="1"/>
  <c r="D32" i="13"/>
  <c r="J32" i="13" s="1"/>
  <c r="E33" i="13"/>
  <c r="D27" i="13"/>
  <c r="G33" i="13"/>
  <c r="I33" i="13"/>
  <c r="D10" i="13"/>
  <c r="H10" i="13" s="1"/>
  <c r="K33" i="13"/>
  <c r="D11" i="13"/>
  <c r="H11" i="13" s="1"/>
  <c r="D17" i="13"/>
  <c r="E34" i="13"/>
  <c r="D18" i="13"/>
  <c r="J18" i="13" s="1"/>
  <c r="D24" i="13"/>
  <c r="L24" i="13" s="1"/>
  <c r="G34" i="13"/>
  <c r="I34" i="13"/>
  <c r="D7" i="13"/>
  <c r="L7" i="13" s="1"/>
  <c r="D25" i="13"/>
  <c r="H25" i="13" s="1"/>
  <c r="D31" i="13"/>
  <c r="K34" i="13"/>
  <c r="N34" i="24" l="1"/>
  <c r="L34" i="24"/>
  <c r="J34" i="24"/>
  <c r="F34" i="24"/>
  <c r="P34" i="24"/>
  <c r="H34" i="24"/>
  <c r="L19" i="13"/>
  <c r="N28" i="13"/>
  <c r="H19" i="13"/>
  <c r="J19" i="13"/>
  <c r="H30" i="13"/>
  <c r="N19" i="13"/>
  <c r="F12" i="13"/>
  <c r="N12" i="13"/>
  <c r="P28" i="13"/>
  <c r="L12" i="13"/>
  <c r="P12" i="13"/>
  <c r="J12" i="13"/>
  <c r="F20" i="13"/>
  <c r="P20" i="13"/>
  <c r="J20" i="13"/>
  <c r="J30" i="13"/>
  <c r="H28" i="13"/>
  <c r="P23" i="13"/>
  <c r="H23" i="13"/>
  <c r="J23" i="13"/>
  <c r="L23" i="13"/>
  <c r="J28" i="13"/>
  <c r="F23" i="13"/>
  <c r="J25" i="13"/>
  <c r="N20" i="13"/>
  <c r="L20" i="13"/>
  <c r="H9" i="13"/>
  <c r="J9" i="13"/>
  <c r="F14" i="13"/>
  <c r="F30" i="13"/>
  <c r="H14" i="13"/>
  <c r="L9" i="13"/>
  <c r="L28" i="13"/>
  <c r="N9" i="13"/>
  <c r="P9" i="13"/>
  <c r="H13" i="13"/>
  <c r="N13" i="13"/>
  <c r="J13" i="13"/>
  <c r="P15" i="13"/>
  <c r="N15" i="13"/>
  <c r="P13" i="13"/>
  <c r="N30" i="13"/>
  <c r="F6" i="13"/>
  <c r="F13" i="13"/>
  <c r="L30" i="13"/>
  <c r="P6" i="13"/>
  <c r="H6" i="13"/>
  <c r="J6" i="13"/>
  <c r="N6" i="13"/>
  <c r="J16" i="13"/>
  <c r="L16" i="13"/>
  <c r="H22" i="13"/>
  <c r="L15" i="13"/>
  <c r="H15" i="13"/>
  <c r="F15" i="13"/>
  <c r="L21" i="13"/>
  <c r="H21" i="13"/>
  <c r="F21" i="13"/>
  <c r="L22" i="13"/>
  <c r="J22" i="13"/>
  <c r="P16" i="13"/>
  <c r="F16" i="13"/>
  <c r="J21" i="13"/>
  <c r="N8" i="13"/>
  <c r="P8" i="13"/>
  <c r="L8" i="13"/>
  <c r="F8" i="13"/>
  <c r="H8" i="13"/>
  <c r="N26" i="13"/>
  <c r="J26" i="13"/>
  <c r="F26" i="13"/>
  <c r="P26" i="13"/>
  <c r="L26" i="13"/>
  <c r="H26" i="13"/>
  <c r="N21" i="13"/>
  <c r="J14" i="13"/>
  <c r="N14" i="13"/>
  <c r="L14" i="13"/>
  <c r="N22" i="13"/>
  <c r="P21" i="13"/>
  <c r="N16" i="13"/>
  <c r="F22" i="13"/>
  <c r="J29" i="13"/>
  <c r="N29" i="13"/>
  <c r="H29" i="13"/>
  <c r="P29" i="13"/>
  <c r="L29" i="13"/>
  <c r="N31" i="13"/>
  <c r="J31" i="13"/>
  <c r="L31" i="13"/>
  <c r="P31" i="13"/>
  <c r="H31" i="13"/>
  <c r="F31" i="13"/>
  <c r="P27" i="13"/>
  <c r="H27" i="13"/>
  <c r="N27" i="13"/>
  <c r="J27" i="13"/>
  <c r="L27" i="13"/>
  <c r="F11" i="13"/>
  <c r="N11" i="13"/>
  <c r="J11" i="13"/>
  <c r="P11" i="13"/>
  <c r="L11" i="13"/>
  <c r="L25" i="13"/>
  <c r="F25" i="13"/>
  <c r="N25" i="13"/>
  <c r="P25" i="13"/>
  <c r="J10" i="13"/>
  <c r="F27" i="13"/>
  <c r="H32" i="13"/>
  <c r="P32" i="13"/>
  <c r="L32" i="13"/>
  <c r="F32" i="13"/>
  <c r="N32" i="13"/>
  <c r="N7" i="13"/>
  <c r="J7" i="13"/>
  <c r="D34" i="13"/>
  <c r="L34" i="13" s="1"/>
  <c r="D33" i="13"/>
  <c r="L33" i="13" s="1"/>
  <c r="H7" i="13"/>
  <c r="F7" i="13"/>
  <c r="P7" i="13"/>
  <c r="N18" i="13"/>
  <c r="L18" i="13"/>
  <c r="F18" i="13"/>
  <c r="P18" i="13"/>
  <c r="H18" i="13"/>
  <c r="J24" i="13"/>
  <c r="P24" i="13"/>
  <c r="H24" i="13"/>
  <c r="F24" i="13"/>
  <c r="N24" i="13"/>
  <c r="P10" i="13"/>
  <c r="L10" i="13"/>
  <c r="N10" i="13"/>
  <c r="F10" i="13"/>
  <c r="F17" i="13"/>
  <c r="L17" i="13"/>
  <c r="N17" i="13"/>
  <c r="H17" i="13"/>
  <c r="P17" i="13"/>
  <c r="J17" i="13"/>
  <c r="H33" i="13" l="1"/>
  <c r="H34" i="13"/>
  <c r="P33" i="13"/>
  <c r="N33" i="13"/>
  <c r="P34" i="13"/>
  <c r="N34" i="13"/>
  <c r="J34" i="13"/>
  <c r="F34" i="13"/>
  <c r="J33" i="13"/>
  <c r="F33" i="13"/>
</calcChain>
</file>

<file path=xl/sharedStrings.xml><?xml version="1.0" encoding="utf-8"?>
<sst xmlns="http://schemas.openxmlformats.org/spreadsheetml/2006/main" count="433" uniqueCount="50">
  <si>
    <t>№ з/п</t>
  </si>
  <si>
    <t>Адміністративні території</t>
  </si>
  <si>
    <t>Загальна кількість випадків</t>
  </si>
  <si>
    <t>Вилікувано</t>
  </si>
  <si>
    <t>Лікування завершено</t>
  </si>
  <si>
    <t>Померло хворих</t>
  </si>
  <si>
    <t>Невдале лікування</t>
  </si>
  <si>
    <t>Перерване лікування</t>
  </si>
  <si>
    <t>Вибув/переведений</t>
  </si>
  <si>
    <t>абс. чис.</t>
  </si>
  <si>
    <t>%</t>
  </si>
  <si>
    <t xml:space="preserve">абс. чис. </t>
  </si>
  <si>
    <t>абс.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</si>
  <si>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</si>
  <si>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</si>
  <si>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</si>
  <si>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</si>
  <si>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</si>
  <si>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</si>
  <si>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</si>
  <si>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</si>
  <si>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</si>
  <si>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</si>
  <si>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</si>
  <si>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</si>
  <si>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</si>
  <si>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</si>
  <si>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</si>
  <si>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</si>
  <si>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</si>
  <si>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</si>
  <si>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</si>
  <si>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</si>
  <si>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</si>
  <si>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</si>
  <si>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</si>
  <si>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</si>
  <si>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</si>
  <si>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ДКВС України</t>
  </si>
  <si>
    <t>Мін. оборони України</t>
  </si>
  <si>
    <t>МОЗ</t>
  </si>
  <si>
    <t>Україна</t>
  </si>
  <si>
    <t>* Дані використані з форми звітності "Звіт про остаточні результати лікування підтверджених випадків МР ТБ за якими розпочато лікування 20 (24) місяців тому ТБ 08-МР ТБ"</t>
  </si>
  <si>
    <t>Результати лікування  всіх випадків ХР ТБ за 2021 рік.</t>
  </si>
  <si>
    <t>Результати лікування  всіх випадків Риф ТБ + МР ТБ за 2021 рік.</t>
  </si>
  <si>
    <t>Результати лікування  усіх випадків РР ТБ за 2021 рік.</t>
  </si>
  <si>
    <t>Результати лікування  всіх випадків Риф ТБ + МЛС-ТБ, пре-ШЛС-ТБ, ШЛС-ТБ 2021 рік.</t>
  </si>
  <si>
    <t>Результати лікування  всіх випадків пре-ШЛС-ТБ, ШЛС-ТБ 2021 рік.</t>
  </si>
  <si>
    <t>Результати лікування  всіх випадків Риф ТБ + МЛС-ТБ, пре-ШЛС-ТБ, ШЛС-ТБ/ВІЛ за 2021 рік.</t>
  </si>
  <si>
    <t>Результати лікування  всіх випадків МЛС-ТБ, Ріф-ТБ когорти 2021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</si>
</sst>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  <xf numFmtId="0" fontId="14" fillId="0" borderId="0"/>
  </cellStyleXfs>
  <cellXfs count="58">
    <xf numFmtId="0" fontId="0" fillId="0" borderId="0" xfId="0"/>
    <xf numFmtId="0" fontId="1" fillId="0" borderId="0" xfId="1"/>
    <xf numFmtId="0" fontId="3" fillId="2" borderId="0" xfId="1" applyFont="1" applyFill="1" applyAlignment="1">
      <alignment horizont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0" fontId="1" fillId="0" borderId="9" xfId="1" applyBorder="1"/>
    <xf numFmtId="0" fontId="1" fillId="0" borderId="10" xfId="1" applyBorder="1"/>
    <xf numFmtId="49" fontId="4" fillId="0" borderId="14" xfId="1" applyNumberFormat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/>
    <xf numFmtId="0" fontId="2" fillId="0" borderId="18" xfId="1" applyFont="1" applyBorder="1" applyAlignment="1">
      <alignment horizontal="center"/>
    </xf>
    <xf numFmtId="164" fontId="2" fillId="0" borderId="18" xfId="1" applyNumberFormat="1" applyFont="1" applyBorder="1" applyAlignment="1">
      <alignment horizontal="center"/>
    </xf>
    <xf numFmtId="164" fontId="2" fillId="0" borderId="19" xfId="1" applyNumberFormat="1" applyFont="1" applyBorder="1" applyAlignment="1">
      <alignment horizontal="center"/>
    </xf>
    <xf numFmtId="164" fontId="1" fillId="0" borderId="0" xfId="1" applyNumberFormat="1"/>
    <xf numFmtId="1" fontId="1" fillId="0" borderId="0" xfId="1" applyNumberFormat="1"/>
    <xf numFmtId="164" fontId="5" fillId="0" borderId="0" xfId="1" applyNumberFormat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2" fillId="0" borderId="20" xfId="1" applyFont="1" applyBorder="1"/>
    <xf numFmtId="165" fontId="0" fillId="0" borderId="0" xfId="3" applyNumberFormat="1" applyFont="1"/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/>
    <xf numFmtId="0" fontId="3" fillId="0" borderId="25" xfId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0" fontId="2" fillId="0" borderId="28" xfId="1" applyFont="1" applyBorder="1"/>
    <xf numFmtId="0" fontId="3" fillId="0" borderId="16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164" fontId="3" fillId="0" borderId="26" xfId="1" applyNumberFormat="1" applyFont="1" applyBorder="1" applyAlignment="1">
      <alignment horizontal="center"/>
    </xf>
    <xf numFmtId="164" fontId="3" fillId="0" borderId="27" xfId="1" applyNumberFormat="1" applyFont="1" applyBorder="1" applyAlignment="1">
      <alignment horizontal="center"/>
    </xf>
    <xf numFmtId="0" fontId="1" fillId="0" borderId="0" xfId="1" applyAlignment="1">
      <alignment horizontal="center" vertical="center"/>
    </xf>
    <xf numFmtId="1" fontId="0" fillId="0" borderId="0" xfId="3" applyNumberFormat="1" applyFon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0" fontId="2" fillId="0" borderId="9" xfId="1" applyFont="1" applyBorder="1"/>
    <xf numFmtId="0" fontId="11" fillId="0" borderId="0" xfId="0" applyFont="1" applyAlignment="1">
      <alignment horizontal="center"/>
    </xf>
    <xf numFmtId="1" fontId="5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"/>
    </xf>
    <xf numFmtId="0" fontId="2" fillId="0" borderId="9" xfId="6" applyFont="1" applyFill="1" applyBorder="1" applyAlignment="1">
      <alignment horizontal="center"/>
    </xf>
    <xf numFmtId="0" fontId="2" fillId="0" borderId="22" xfId="6" applyFont="1" applyFill="1" applyBorder="1" applyAlignment="1">
      <alignment horizontal="center"/>
    </xf>
    <xf numFmtId="1" fontId="1" fillId="0" borderId="0" xfId="1" applyNumberFormat="1" applyFont="1" applyAlignment="1">
      <alignment horizontal="right"/>
    </xf>
    <xf numFmtId="0" fontId="2" fillId="0" borderId="0" xfId="1" applyFont="1" applyAlignment="1">
      <alignment horizontal="center" textRotation="180"/>
    </xf>
    <xf numFmtId="0" fontId="7" fillId="2" borderId="23" xfId="2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12" fillId="0" borderId="30" xfId="1" applyFont="1" applyBorder="1" applyAlignment="1">
      <alignment horizontal="left" wrapText="1"/>
    </xf>
    <xf numFmtId="0" fontId="13" fillId="0" borderId="30" xfId="1" applyFont="1" applyBorder="1" applyAlignment="1">
      <alignment horizontal="left"/>
    </xf>
    <xf numFmtId="0" fontId="13" fillId="0" borderId="0" xfId="1" applyFont="1" applyAlignment="1">
      <alignment horizontal="left"/>
    </xf>
    <xf numFmtId="0" fontId="3" fillId="0" borderId="0" xfId="1" applyFont="1" applyAlignment="1">
      <alignment horizont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/>
    </xf>
  </cellXfs>
  <cellStyles count="7">
    <cellStyle name="Звичайний" xfId="0" builtinId="0"/>
    <cellStyle name="Звичайний 2" xfId="6" xr:uid="{201A7F46-7DCF-4613-9ADA-5DCF63ED82BE}"/>
    <cellStyle name="Обычный 2" xfId="1" xr:uid="{00000000-0005-0000-0000-000002000000}"/>
    <cellStyle name="Обычный 2 2" xfId="4" xr:uid="{00000000-0005-0000-0000-000003000000}"/>
    <cellStyle name="Обычный_tabl_tyber_1" xfId="2" xr:uid="{00000000-0005-0000-0000-000004000000}"/>
    <cellStyle name="Процентный 2" xfId="3" xr:uid="{00000000-0005-0000-0000-000005000000}"/>
    <cellStyle name="Процентный 2 2" xfId="5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EB88-6F34-4F7D-B430-062C71FA4912}">
  <sheetPr>
    <tabColor theme="9" tint="0.79998168889431442"/>
  </sheetPr>
  <dimension ref="A1:P35"/>
  <sheetViews>
    <sheetView tabSelected="1" zoomScale="93" zoomScaleNormal="93" workbookViewId="0">
      <selection activeCell="B1" sqref="B1:P35"/>
    </sheetView>
  </sheetViews>
  <sheetFormatPr defaultRowHeight="15" x14ac:dyDescent="0.25"/>
  <cols>
    <col min="1" max="1" width="5.28515625" customWidth="1"/>
    <col min="3" max="3" width="24.5703125" customWidth="1"/>
    <col min="4" max="4" width="11.28515625" customWidth="1"/>
  </cols>
  <sheetData>
    <row r="1" spans="1:16" ht="15.75" x14ac:dyDescent="0.25">
      <c r="A1" s="1"/>
      <c r="B1" s="45" t="s">
        <v>49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2" customHeight="1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36" customHeight="1" x14ac:dyDescent="0.25">
      <c r="A3" s="1"/>
      <c r="B3" s="46" t="s">
        <v>0</v>
      </c>
      <c r="C3" s="49" t="s">
        <v>1</v>
      </c>
      <c r="D3" s="52" t="s">
        <v>2</v>
      </c>
      <c r="E3" s="55" t="s">
        <v>3</v>
      </c>
      <c r="F3" s="55"/>
      <c r="G3" s="55" t="s">
        <v>4</v>
      </c>
      <c r="H3" s="55"/>
      <c r="I3" s="55" t="s">
        <v>5</v>
      </c>
      <c r="J3" s="55"/>
      <c r="K3" s="55" t="s">
        <v>6</v>
      </c>
      <c r="L3" s="55"/>
      <c r="M3" s="55" t="s">
        <v>7</v>
      </c>
      <c r="N3" s="55"/>
      <c r="O3" s="55" t="s">
        <v>8</v>
      </c>
      <c r="P3" s="56"/>
    </row>
    <row r="4" spans="1:16" ht="28.5" x14ac:dyDescent="0.25">
      <c r="A4" s="1"/>
      <c r="B4" s="47"/>
      <c r="C4" s="50"/>
      <c r="D4" s="53"/>
      <c r="E4" s="3"/>
      <c r="F4" s="3"/>
      <c r="G4" s="3" t="s">
        <v>9</v>
      </c>
      <c r="H4" s="3" t="s">
        <v>10</v>
      </c>
      <c r="I4" s="3" t="s">
        <v>9</v>
      </c>
      <c r="J4" s="3" t="s">
        <v>10</v>
      </c>
      <c r="K4" s="3" t="s">
        <v>11</v>
      </c>
      <c r="L4" s="3" t="s">
        <v>10</v>
      </c>
      <c r="M4" s="3" t="s">
        <v>9</v>
      </c>
      <c r="N4" s="3" t="s">
        <v>10</v>
      </c>
      <c r="O4" s="3" t="s">
        <v>9</v>
      </c>
      <c r="P4" s="4" t="s">
        <v>10</v>
      </c>
    </row>
    <row r="5" spans="1:16" ht="15.75" thickBot="1" x14ac:dyDescent="0.3">
      <c r="A5" s="1"/>
      <c r="B5" s="48"/>
      <c r="C5" s="51"/>
      <c r="D5" s="54"/>
      <c r="E5" s="7" t="s">
        <v>12</v>
      </c>
      <c r="F5" s="7" t="s">
        <v>10</v>
      </c>
      <c r="G5" s="7" t="s">
        <v>12</v>
      </c>
      <c r="H5" s="7" t="s">
        <v>10</v>
      </c>
      <c r="I5" s="7" t="s">
        <v>12</v>
      </c>
      <c r="J5" s="7" t="s">
        <v>10</v>
      </c>
      <c r="K5" s="7" t="s">
        <v>12</v>
      </c>
      <c r="L5" s="7" t="s">
        <v>10</v>
      </c>
      <c r="M5" s="7" t="s">
        <v>12</v>
      </c>
      <c r="N5" s="7" t="s">
        <v>10</v>
      </c>
      <c r="O5" s="7" t="s">
        <v>12</v>
      </c>
      <c r="P5" s="8" t="s">
        <v>10</v>
      </c>
    </row>
    <row r="6" spans="1:16" ht="15.75" x14ac:dyDescent="0.25">
      <c r="A6" s="1"/>
      <c r="B6" s="9">
        <v>1</v>
      </c>
      <c r="C6" s="10" t="s">
        <v>13</v>
      </c>
      <c r="D6" s="25">
        <f>'Всього МЛС+XDR'!D6-XDR!D6</f>
        <v>68</v>
      </c>
      <c r="E6" s="11">
        <f>'Всього МЛС+XDR'!E6-XDR!E6</f>
        <v>13</v>
      </c>
      <c r="F6" s="12">
        <f>E6/D6*100</f>
        <v>19.117647058823529</v>
      </c>
      <c r="G6" s="11">
        <f>'Всього МЛС+XDR'!G6-XDR!G6</f>
        <v>33</v>
      </c>
      <c r="H6" s="12">
        <f>G6/D6*100</f>
        <v>48.529411764705884</v>
      </c>
      <c r="I6" s="11">
        <f>'Всього МЛС+XDR'!I6-XDR!I6</f>
        <v>9</v>
      </c>
      <c r="J6" s="12">
        <f>I6/D6*100</f>
        <v>13.23529411764706</v>
      </c>
      <c r="K6" s="11">
        <f>'Всього МЛС+XDR'!K6-XDR!K6</f>
        <v>0</v>
      </c>
      <c r="L6" s="12">
        <f>K6/D6*100</f>
        <v>0</v>
      </c>
      <c r="M6" s="11">
        <f>'Всього МЛС+XDR'!M6-XDR!M6</f>
        <v>11</v>
      </c>
      <c r="N6" s="12">
        <f>M6/D6*100</f>
        <v>16.176470588235293</v>
      </c>
      <c r="O6" s="11">
        <f>'Всього МЛС+XDR'!O6-XDR!O6</f>
        <v>2</v>
      </c>
      <c r="P6" s="13">
        <f>O6/D6*100</f>
        <v>2.9411764705882351</v>
      </c>
    </row>
    <row r="7" spans="1:16" ht="15.75" x14ac:dyDescent="0.25">
      <c r="A7" s="1"/>
      <c r="B7" s="17">
        <v>2</v>
      </c>
      <c r="C7" s="10" t="s">
        <v>14</v>
      </c>
      <c r="D7" s="25">
        <f>'Всього МЛС+XDR'!D7-XDR!D7</f>
        <v>83</v>
      </c>
      <c r="E7" s="11">
        <f>'Всього МЛС+XDR'!E7-XDR!E7</f>
        <v>26</v>
      </c>
      <c r="F7" s="12">
        <f t="shared" ref="F7:F33" si="0">E7/D7*100</f>
        <v>31.325301204819279</v>
      </c>
      <c r="G7" s="11">
        <f>'Всього МЛС+XDR'!G7-XDR!G7</f>
        <v>25</v>
      </c>
      <c r="H7" s="12">
        <f t="shared" ref="H7:H33" si="1">G7/D7*100</f>
        <v>30.120481927710845</v>
      </c>
      <c r="I7" s="11">
        <f>'Всього МЛС+XDR'!I7-XDR!I7</f>
        <v>16</v>
      </c>
      <c r="J7" s="12">
        <f t="shared" ref="J7:J33" si="2">I7/D7*100</f>
        <v>19.277108433734941</v>
      </c>
      <c r="K7" s="11">
        <f>'Всього МЛС+XDR'!K7-XDR!K7</f>
        <v>11</v>
      </c>
      <c r="L7" s="12">
        <f t="shared" ref="L7:L33" si="3">K7/D7*100</f>
        <v>13.253012048192772</v>
      </c>
      <c r="M7" s="11">
        <f>'Всього МЛС+XDR'!M7-XDR!M7</f>
        <v>5</v>
      </c>
      <c r="N7" s="12">
        <f t="shared" ref="N7:N32" si="4">M7/D7*100</f>
        <v>6.024096385542169</v>
      </c>
      <c r="O7" s="11">
        <f>'Всього МЛС+XDR'!O7-XDR!O7</f>
        <v>0</v>
      </c>
      <c r="P7" s="13">
        <f t="shared" ref="P7:P33" si="5">O7/D7*100</f>
        <v>0</v>
      </c>
    </row>
    <row r="8" spans="1:16" ht="15.75" x14ac:dyDescent="0.25">
      <c r="A8" s="1"/>
      <c r="B8" s="17">
        <v>3</v>
      </c>
      <c r="C8" s="10" t="s">
        <v>15</v>
      </c>
      <c r="D8" s="25">
        <f>'Всього МЛС+XDR'!D8-XDR!D8</f>
        <v>438</v>
      </c>
      <c r="E8" s="11">
        <f>'Всього МЛС+XDR'!E8-XDR!E8</f>
        <v>84</v>
      </c>
      <c r="F8" s="12">
        <f t="shared" si="0"/>
        <v>19.17808219178082</v>
      </c>
      <c r="G8" s="11">
        <f>'Всього МЛС+XDR'!G8-XDR!G8</f>
        <v>232</v>
      </c>
      <c r="H8" s="12">
        <f t="shared" si="1"/>
        <v>52.968036529680361</v>
      </c>
      <c r="I8" s="11">
        <f>'Всього МЛС+XDR'!I8-XDR!I8</f>
        <v>88</v>
      </c>
      <c r="J8" s="12">
        <f t="shared" si="2"/>
        <v>20.091324200913242</v>
      </c>
      <c r="K8" s="11">
        <f>'Всього МЛС+XDR'!K8-XDR!K8</f>
        <v>8</v>
      </c>
      <c r="L8" s="12">
        <f t="shared" si="3"/>
        <v>1.8264840182648401</v>
      </c>
      <c r="M8" s="11">
        <f>'Всього МЛС+XDR'!M8-XDR!M8</f>
        <v>26</v>
      </c>
      <c r="N8" s="12">
        <f t="shared" si="4"/>
        <v>5.93607305936073</v>
      </c>
      <c r="O8" s="11">
        <f>'Всього МЛС+XDR'!O8-XDR!O8</f>
        <v>0</v>
      </c>
      <c r="P8" s="13">
        <f t="shared" si="5"/>
        <v>0</v>
      </c>
    </row>
    <row r="9" spans="1:16" ht="15.75" x14ac:dyDescent="0.25">
      <c r="A9" s="1"/>
      <c r="B9" s="17">
        <v>4</v>
      </c>
      <c r="C9" s="10" t="s">
        <v>16</v>
      </c>
      <c r="D9" s="25">
        <f>'Всього МЛС+XDR'!D9-XDR!D9</f>
        <v>203</v>
      </c>
      <c r="E9" s="11">
        <f>'Всього МЛС+XDR'!E9-XDR!E9</f>
        <v>90</v>
      </c>
      <c r="F9" s="12">
        <f t="shared" si="0"/>
        <v>44.334975369458128</v>
      </c>
      <c r="G9" s="11">
        <f>'Всього МЛС+XDR'!G9-XDR!G9</f>
        <v>31</v>
      </c>
      <c r="H9" s="12">
        <f t="shared" si="1"/>
        <v>15.270935960591133</v>
      </c>
      <c r="I9" s="11">
        <f>'Всього МЛС+XDR'!I9-XDR!I9</f>
        <v>31</v>
      </c>
      <c r="J9" s="12">
        <f t="shared" si="2"/>
        <v>15.270935960591133</v>
      </c>
      <c r="K9" s="11">
        <f>'Всього МЛС+XDR'!K9-XDR!K9</f>
        <v>5</v>
      </c>
      <c r="L9" s="12">
        <f t="shared" si="3"/>
        <v>2.4630541871921183</v>
      </c>
      <c r="M9" s="11">
        <f>'Всього МЛС+XDR'!M9-XDR!M9</f>
        <v>46</v>
      </c>
      <c r="N9" s="12">
        <f t="shared" si="4"/>
        <v>22.660098522167488</v>
      </c>
      <c r="O9" s="11">
        <f>'Всього МЛС+XDR'!O9-XDR!O9</f>
        <v>0</v>
      </c>
      <c r="P9" s="13">
        <f t="shared" si="5"/>
        <v>0</v>
      </c>
    </row>
    <row r="10" spans="1:16" ht="15.75" x14ac:dyDescent="0.25">
      <c r="A10" s="1"/>
      <c r="B10" s="17">
        <v>5</v>
      </c>
      <c r="C10" s="10" t="s">
        <v>17</v>
      </c>
      <c r="D10" s="25">
        <f>'Всього МЛС+XDR'!D10-XDR!D10</f>
        <v>85</v>
      </c>
      <c r="E10" s="11">
        <f>'Всього МЛС+XDR'!E10-XDR!E10</f>
        <v>45</v>
      </c>
      <c r="F10" s="12">
        <f t="shared" si="0"/>
        <v>52.941176470588239</v>
      </c>
      <c r="G10" s="11">
        <f>'Всього МЛС+XDR'!G10-XDR!G10</f>
        <v>16</v>
      </c>
      <c r="H10" s="12">
        <f t="shared" si="1"/>
        <v>18.823529411764707</v>
      </c>
      <c r="I10" s="11">
        <f>'Всього МЛС+XDR'!I10-XDR!I10</f>
        <v>17</v>
      </c>
      <c r="J10" s="12">
        <f t="shared" si="2"/>
        <v>20</v>
      </c>
      <c r="K10" s="11">
        <f>'Всього МЛС+XDR'!K10-XDR!K10</f>
        <v>4</v>
      </c>
      <c r="L10" s="12">
        <f t="shared" si="3"/>
        <v>4.7058823529411766</v>
      </c>
      <c r="M10" s="11">
        <f>'Всього МЛС+XDR'!M10-XDR!M10</f>
        <v>2</v>
      </c>
      <c r="N10" s="12">
        <f t="shared" si="4"/>
        <v>2.3529411764705883</v>
      </c>
      <c r="O10" s="11">
        <f>'Всього МЛС+XDR'!O10-XDR!O10</f>
        <v>1</v>
      </c>
      <c r="P10" s="13">
        <f t="shared" si="5"/>
        <v>1.1764705882352942</v>
      </c>
    </row>
    <row r="11" spans="1:16" ht="15.75" x14ac:dyDescent="0.25">
      <c r="A11" s="1"/>
      <c r="B11" s="17">
        <v>6</v>
      </c>
      <c r="C11" s="10" t="s">
        <v>18</v>
      </c>
      <c r="D11" s="25">
        <f>'Всього МЛС+XDR'!D11-XDR!D11</f>
        <v>78</v>
      </c>
      <c r="E11" s="11">
        <f>'Всього МЛС+XDR'!E11-XDR!E11</f>
        <v>48</v>
      </c>
      <c r="F11" s="12">
        <f t="shared" si="0"/>
        <v>61.53846153846154</v>
      </c>
      <c r="G11" s="11">
        <f>'Всього МЛС+XDR'!G11-XDR!G11</f>
        <v>0</v>
      </c>
      <c r="H11" s="12">
        <f t="shared" si="1"/>
        <v>0</v>
      </c>
      <c r="I11" s="11">
        <f>'Всього МЛС+XDR'!I11-XDR!I11</f>
        <v>21</v>
      </c>
      <c r="J11" s="12">
        <f t="shared" si="2"/>
        <v>26.923076923076923</v>
      </c>
      <c r="K11" s="11">
        <f>'Всього МЛС+XDR'!K11-XDR!K11</f>
        <v>0</v>
      </c>
      <c r="L11" s="12">
        <f t="shared" si="3"/>
        <v>0</v>
      </c>
      <c r="M11" s="11">
        <f>'Всього МЛС+XDR'!M11-XDR!M11</f>
        <v>9</v>
      </c>
      <c r="N11" s="12">
        <f t="shared" si="4"/>
        <v>11.538461538461538</v>
      </c>
      <c r="O11" s="11">
        <f>'Всього МЛС+XDR'!O11-XDR!O11</f>
        <v>0</v>
      </c>
      <c r="P11" s="13">
        <f t="shared" si="5"/>
        <v>0</v>
      </c>
    </row>
    <row r="12" spans="1:16" ht="15.75" x14ac:dyDescent="0.25">
      <c r="A12" s="1"/>
      <c r="B12" s="17">
        <v>7</v>
      </c>
      <c r="C12" s="10" t="s">
        <v>19</v>
      </c>
      <c r="D12" s="25">
        <f>'Всього МЛС+XDR'!D12-XDR!D12</f>
        <v>157</v>
      </c>
      <c r="E12" s="11">
        <f>'Всього МЛС+XDR'!E12-XDR!E12</f>
        <v>34</v>
      </c>
      <c r="F12" s="12">
        <f t="shared" si="0"/>
        <v>21.656050955414013</v>
      </c>
      <c r="G12" s="11">
        <f>'Всього МЛС+XDR'!G12-XDR!G12</f>
        <v>78</v>
      </c>
      <c r="H12" s="12">
        <f t="shared" si="1"/>
        <v>49.681528662420384</v>
      </c>
      <c r="I12" s="11">
        <f>'Всього МЛС+XDR'!I12-XDR!I12</f>
        <v>21</v>
      </c>
      <c r="J12" s="12">
        <f t="shared" si="2"/>
        <v>13.375796178343949</v>
      </c>
      <c r="K12" s="11">
        <f>'Всього МЛС+XDR'!K12-XDR!K12</f>
        <v>4</v>
      </c>
      <c r="L12" s="12">
        <f t="shared" si="3"/>
        <v>2.547770700636943</v>
      </c>
      <c r="M12" s="11">
        <f>'Всього МЛС+XDR'!M12-XDR!M12</f>
        <v>17</v>
      </c>
      <c r="N12" s="12">
        <f t="shared" si="4"/>
        <v>10.828025477707007</v>
      </c>
      <c r="O12" s="11">
        <f>'Всього МЛС+XDR'!O12-XDR!O12</f>
        <v>3</v>
      </c>
      <c r="P12" s="13">
        <f t="shared" si="5"/>
        <v>1.910828025477707</v>
      </c>
    </row>
    <row r="13" spans="1:16" ht="15.75" x14ac:dyDescent="0.25">
      <c r="A13" s="1"/>
      <c r="B13" s="17">
        <v>8</v>
      </c>
      <c r="C13" s="10" t="s">
        <v>20</v>
      </c>
      <c r="D13" s="25">
        <f>'Всього МЛС+XDR'!D13-XDR!D13</f>
        <v>64</v>
      </c>
      <c r="E13" s="11">
        <f>'Всього МЛС+XDR'!E13-XDR!E13</f>
        <v>42</v>
      </c>
      <c r="F13" s="12">
        <f t="shared" si="0"/>
        <v>65.625</v>
      </c>
      <c r="G13" s="11">
        <f>'Всього МЛС+XDR'!G13-XDR!G13</f>
        <v>0</v>
      </c>
      <c r="H13" s="12">
        <f t="shared" si="1"/>
        <v>0</v>
      </c>
      <c r="I13" s="11">
        <f>'Всього МЛС+XDR'!I13-XDR!I13</f>
        <v>11</v>
      </c>
      <c r="J13" s="12">
        <f t="shared" si="2"/>
        <v>17.1875</v>
      </c>
      <c r="K13" s="11">
        <f>'Всього МЛС+XDR'!K13-XDR!K13</f>
        <v>2</v>
      </c>
      <c r="L13" s="12">
        <f t="shared" si="3"/>
        <v>3.125</v>
      </c>
      <c r="M13" s="11">
        <f>'Всього МЛС+XDR'!M13-XDR!M13</f>
        <v>9</v>
      </c>
      <c r="N13" s="12">
        <f t="shared" si="4"/>
        <v>14.0625</v>
      </c>
      <c r="O13" s="11">
        <f>'Всього МЛС+XDR'!O13-XDR!O13</f>
        <v>0</v>
      </c>
      <c r="P13" s="13">
        <f t="shared" si="5"/>
        <v>0</v>
      </c>
    </row>
    <row r="14" spans="1:16" ht="15.75" x14ac:dyDescent="0.25">
      <c r="A14" s="1"/>
      <c r="B14" s="17">
        <v>9</v>
      </c>
      <c r="C14" s="10" t="s">
        <v>21</v>
      </c>
      <c r="D14" s="25">
        <f>'Всього МЛС+XDR'!D14-XDR!D14</f>
        <v>167</v>
      </c>
      <c r="E14" s="11">
        <f>'Всього МЛС+XDR'!E14-XDR!E14</f>
        <v>41</v>
      </c>
      <c r="F14" s="12">
        <f t="shared" si="0"/>
        <v>24.550898203592812</v>
      </c>
      <c r="G14" s="11">
        <f>'Всього МЛС+XDR'!G14-XDR!G14</f>
        <v>63</v>
      </c>
      <c r="H14" s="12">
        <f t="shared" si="1"/>
        <v>37.724550898203589</v>
      </c>
      <c r="I14" s="11">
        <f>'Всього МЛС+XDR'!I14-XDR!I14</f>
        <v>35</v>
      </c>
      <c r="J14" s="12">
        <f t="shared" si="2"/>
        <v>20.958083832335326</v>
      </c>
      <c r="K14" s="11">
        <f>'Всього МЛС+XDR'!K14-XDR!K14</f>
        <v>2</v>
      </c>
      <c r="L14" s="12">
        <f t="shared" si="3"/>
        <v>1.1976047904191618</v>
      </c>
      <c r="M14" s="11">
        <f>'Всього МЛС+XDR'!M14-XDR!M14</f>
        <v>26</v>
      </c>
      <c r="N14" s="12">
        <f t="shared" si="4"/>
        <v>15.568862275449103</v>
      </c>
      <c r="O14" s="11">
        <f>'Всього МЛС+XDR'!O14-XDR!O14</f>
        <v>0</v>
      </c>
      <c r="P14" s="13">
        <f t="shared" si="5"/>
        <v>0</v>
      </c>
    </row>
    <row r="15" spans="1:16" ht="15.75" x14ac:dyDescent="0.25">
      <c r="A15" s="39"/>
      <c r="B15" s="17">
        <v>10</v>
      </c>
      <c r="C15" s="10" t="s">
        <v>22</v>
      </c>
      <c r="D15" s="25">
        <f>'Всього МЛС+XDR'!D15-XDR!D15</f>
        <v>86</v>
      </c>
      <c r="E15" s="11">
        <f>'Всього МЛС+XDR'!E15-XDR!E15</f>
        <v>53</v>
      </c>
      <c r="F15" s="12">
        <f t="shared" si="0"/>
        <v>61.627906976744185</v>
      </c>
      <c r="G15" s="11">
        <f>'Всього МЛС+XDR'!G15-XDR!G15</f>
        <v>20</v>
      </c>
      <c r="H15" s="12">
        <f t="shared" si="1"/>
        <v>23.255813953488371</v>
      </c>
      <c r="I15" s="11">
        <f>'Всього МЛС+XDR'!I15-XDR!I15</f>
        <v>6</v>
      </c>
      <c r="J15" s="12">
        <f t="shared" si="2"/>
        <v>6.9767441860465116</v>
      </c>
      <c r="K15" s="11">
        <f>'Всього МЛС+XDR'!K15-XDR!K15</f>
        <v>1</v>
      </c>
      <c r="L15" s="12">
        <f t="shared" si="3"/>
        <v>1.1627906976744187</v>
      </c>
      <c r="M15" s="11">
        <f>'Всього МЛС+XDR'!M15-XDR!M15</f>
        <v>6</v>
      </c>
      <c r="N15" s="12">
        <f t="shared" si="4"/>
        <v>6.9767441860465116</v>
      </c>
      <c r="O15" s="11">
        <f>'Всього МЛС+XDR'!O15-XDR!O15</f>
        <v>0</v>
      </c>
      <c r="P15" s="13">
        <f t="shared" si="5"/>
        <v>0</v>
      </c>
    </row>
    <row r="16" spans="1:16" ht="15.75" x14ac:dyDescent="0.25">
      <c r="A16" s="39"/>
      <c r="B16" s="17">
        <v>11</v>
      </c>
      <c r="C16" s="10" t="s">
        <v>23</v>
      </c>
      <c r="D16" s="25">
        <f>'Всього МЛС+XDR'!D16-XDR!D16</f>
        <v>82</v>
      </c>
      <c r="E16" s="11">
        <f>'Всього МЛС+XDR'!E16-XDR!E16</f>
        <v>14</v>
      </c>
      <c r="F16" s="12">
        <f t="shared" si="0"/>
        <v>17.073170731707318</v>
      </c>
      <c r="G16" s="11">
        <f>'Всього МЛС+XDR'!G16-XDR!G16</f>
        <v>16</v>
      </c>
      <c r="H16" s="12">
        <f t="shared" si="1"/>
        <v>19.512195121951219</v>
      </c>
      <c r="I16" s="11">
        <f>'Всього МЛС+XDR'!I16-XDR!I16</f>
        <v>9</v>
      </c>
      <c r="J16" s="12">
        <f t="shared" si="2"/>
        <v>10.975609756097562</v>
      </c>
      <c r="K16" s="11">
        <f>'Всього МЛС+XDR'!K16-XDR!K16</f>
        <v>2</v>
      </c>
      <c r="L16" s="12">
        <f t="shared" si="3"/>
        <v>2.4390243902439024</v>
      </c>
      <c r="M16" s="11">
        <f>'Всього МЛС+XDR'!M16-XDR!M16</f>
        <v>40</v>
      </c>
      <c r="N16" s="12">
        <f t="shared" si="4"/>
        <v>48.780487804878049</v>
      </c>
      <c r="O16" s="11">
        <f>'Всього МЛС+XDR'!O16-XDR!O16</f>
        <v>1</v>
      </c>
      <c r="P16" s="13">
        <f t="shared" si="5"/>
        <v>1.2195121951219512</v>
      </c>
    </row>
    <row r="17" spans="1:16" ht="15.75" x14ac:dyDescent="0.25">
      <c r="A17" s="1"/>
      <c r="B17" s="17">
        <v>12</v>
      </c>
      <c r="C17" s="10" t="s">
        <v>24</v>
      </c>
      <c r="D17" s="25">
        <f>'Всього МЛС+XDR'!D17-XDR!D17</f>
        <v>151</v>
      </c>
      <c r="E17" s="11">
        <f>'Всього МЛС+XDR'!E17-XDR!E17</f>
        <v>57</v>
      </c>
      <c r="F17" s="12">
        <f t="shared" si="0"/>
        <v>37.748344370860927</v>
      </c>
      <c r="G17" s="11">
        <f>'Всього МЛС+XDR'!G17-XDR!G17</f>
        <v>47</v>
      </c>
      <c r="H17" s="12">
        <f t="shared" si="1"/>
        <v>31.125827814569533</v>
      </c>
      <c r="I17" s="11">
        <f>'Всього МЛС+XDR'!I17-XDR!I17</f>
        <v>29</v>
      </c>
      <c r="J17" s="12">
        <f t="shared" si="2"/>
        <v>19.205298013245034</v>
      </c>
      <c r="K17" s="11">
        <f>'Всього МЛС+XDR'!K17-XDR!K17</f>
        <v>6</v>
      </c>
      <c r="L17" s="12">
        <f t="shared" si="3"/>
        <v>3.9735099337748347</v>
      </c>
      <c r="M17" s="11">
        <f>'Всього МЛС+XDR'!M17-XDR!M17</f>
        <v>12</v>
      </c>
      <c r="N17" s="12">
        <f t="shared" si="4"/>
        <v>7.9470198675496695</v>
      </c>
      <c r="O17" s="11">
        <f>'Всього МЛС+XDR'!O17-XDR!O17</f>
        <v>0</v>
      </c>
      <c r="P17" s="13">
        <f t="shared" si="5"/>
        <v>0</v>
      </c>
    </row>
    <row r="18" spans="1:16" ht="15.75" x14ac:dyDescent="0.25">
      <c r="A18" s="1"/>
      <c r="B18" s="17">
        <v>13</v>
      </c>
      <c r="C18" s="10" t="s">
        <v>25</v>
      </c>
      <c r="D18" s="25">
        <f>'Всього МЛС+XDR'!D18-XDR!D18</f>
        <v>153</v>
      </c>
      <c r="E18" s="11">
        <f>'Всього МЛС+XDR'!E18-XDR!E18</f>
        <v>39</v>
      </c>
      <c r="F18" s="12">
        <f t="shared" si="0"/>
        <v>25.490196078431371</v>
      </c>
      <c r="G18" s="11">
        <f>'Всього МЛС+XDR'!G18-XDR!G18</f>
        <v>73</v>
      </c>
      <c r="H18" s="12">
        <f t="shared" si="1"/>
        <v>47.712418300653596</v>
      </c>
      <c r="I18" s="11">
        <f>'Всього МЛС+XDR'!I18-XDR!I18</f>
        <v>17</v>
      </c>
      <c r="J18" s="12">
        <f t="shared" si="2"/>
        <v>11.111111111111111</v>
      </c>
      <c r="K18" s="11">
        <f>'Всього МЛС+XDR'!K18-XDR!K18</f>
        <v>5</v>
      </c>
      <c r="L18" s="12">
        <f t="shared" si="3"/>
        <v>3.2679738562091507</v>
      </c>
      <c r="M18" s="11">
        <f>'Всього МЛС+XDR'!M18-XDR!M18</f>
        <v>18</v>
      </c>
      <c r="N18" s="12">
        <f t="shared" si="4"/>
        <v>11.76470588235294</v>
      </c>
      <c r="O18" s="11">
        <f>'Всього МЛС+XDR'!O18-XDR!O18</f>
        <v>1</v>
      </c>
      <c r="P18" s="13">
        <f t="shared" si="5"/>
        <v>0.65359477124183007</v>
      </c>
    </row>
    <row r="19" spans="1:16" ht="15.75" x14ac:dyDescent="0.25">
      <c r="A19" s="1"/>
      <c r="B19" s="17">
        <v>14</v>
      </c>
      <c r="C19" s="10" t="s">
        <v>26</v>
      </c>
      <c r="D19" s="25">
        <f>'Всього МЛС+XDR'!D19-XDR!D19</f>
        <v>362</v>
      </c>
      <c r="E19" s="11">
        <f>'Всього МЛС+XDR'!E19-XDR!E19</f>
        <v>241</v>
      </c>
      <c r="F19" s="12">
        <f t="shared" si="0"/>
        <v>66.574585635359114</v>
      </c>
      <c r="G19" s="11">
        <f>'Всього МЛС+XDR'!G19-XDR!G19</f>
        <v>0</v>
      </c>
      <c r="H19" s="12">
        <f t="shared" si="1"/>
        <v>0</v>
      </c>
      <c r="I19" s="11">
        <f>'Всього МЛС+XDR'!I19-XDR!I19</f>
        <v>53</v>
      </c>
      <c r="J19" s="12">
        <f t="shared" si="2"/>
        <v>14.64088397790055</v>
      </c>
      <c r="K19" s="11">
        <f>'Всього МЛС+XDR'!K19-XDR!K19</f>
        <v>11</v>
      </c>
      <c r="L19" s="12">
        <f t="shared" si="3"/>
        <v>3.0386740331491713</v>
      </c>
      <c r="M19" s="11">
        <f>'Всього МЛС+XDR'!M19-XDR!M19</f>
        <v>56</v>
      </c>
      <c r="N19" s="12">
        <f t="shared" si="4"/>
        <v>15.469613259668508</v>
      </c>
      <c r="O19" s="11">
        <f>'Всього МЛС+XDR'!O19-XDR!O19</f>
        <v>1</v>
      </c>
      <c r="P19" s="13">
        <f t="shared" si="5"/>
        <v>0.27624309392265189</v>
      </c>
    </row>
    <row r="20" spans="1:16" ht="15.75" x14ac:dyDescent="0.25">
      <c r="A20" s="1"/>
      <c r="B20" s="17">
        <v>15</v>
      </c>
      <c r="C20" s="10" t="s">
        <v>27</v>
      </c>
      <c r="D20" s="25">
        <f>'Всього МЛС+XDR'!D20-XDR!D20</f>
        <v>120</v>
      </c>
      <c r="E20" s="11">
        <f>'Всього МЛС+XDR'!E20-XDR!E20</f>
        <v>85</v>
      </c>
      <c r="F20" s="12">
        <f t="shared" si="0"/>
        <v>70.833333333333343</v>
      </c>
      <c r="G20" s="11">
        <f>'Всього МЛС+XDR'!G20-XDR!G20</f>
        <v>3</v>
      </c>
      <c r="H20" s="12">
        <f t="shared" si="1"/>
        <v>2.5</v>
      </c>
      <c r="I20" s="11">
        <f>'Всього МЛС+XDR'!I20-XDR!I20</f>
        <v>19</v>
      </c>
      <c r="J20" s="12">
        <f t="shared" si="2"/>
        <v>15.833333333333332</v>
      </c>
      <c r="K20" s="11">
        <f>'Всього МЛС+XDR'!K20-XDR!K20</f>
        <v>4</v>
      </c>
      <c r="L20" s="12">
        <f t="shared" si="3"/>
        <v>3.3333333333333335</v>
      </c>
      <c r="M20" s="11">
        <f>'Всього МЛС+XDR'!M20-XDR!M20</f>
        <v>9</v>
      </c>
      <c r="N20" s="12">
        <f t="shared" si="4"/>
        <v>7.5</v>
      </c>
      <c r="O20" s="11">
        <f>'Всього МЛС+XDR'!O20-XDR!O20</f>
        <v>0</v>
      </c>
      <c r="P20" s="13">
        <f t="shared" si="5"/>
        <v>0</v>
      </c>
    </row>
    <row r="21" spans="1:16" ht="15.75" x14ac:dyDescent="0.25">
      <c r="A21" s="1"/>
      <c r="B21" s="17">
        <v>16</v>
      </c>
      <c r="C21" s="10" t="s">
        <v>28</v>
      </c>
      <c r="D21" s="25">
        <f>'Всього МЛС+XDR'!D21-XDR!D21</f>
        <v>48</v>
      </c>
      <c r="E21" s="11">
        <f>'Всього МЛС+XDR'!E21-XDR!E21</f>
        <v>24</v>
      </c>
      <c r="F21" s="12">
        <f t="shared" si="0"/>
        <v>50</v>
      </c>
      <c r="G21" s="11">
        <f>'Всього МЛС+XDR'!G21-XDR!G21</f>
        <v>10</v>
      </c>
      <c r="H21" s="12">
        <f t="shared" si="1"/>
        <v>20.833333333333336</v>
      </c>
      <c r="I21" s="11">
        <f>'Всього МЛС+XDR'!I21-XDR!I21</f>
        <v>7</v>
      </c>
      <c r="J21" s="12">
        <f t="shared" si="2"/>
        <v>14.583333333333334</v>
      </c>
      <c r="K21" s="11">
        <f>'Всього МЛС+XDR'!K21-XDR!K21</f>
        <v>2</v>
      </c>
      <c r="L21" s="12">
        <f t="shared" si="3"/>
        <v>4.1666666666666661</v>
      </c>
      <c r="M21" s="11">
        <f>'Всього МЛС+XDR'!M21-XDR!M21</f>
        <v>4</v>
      </c>
      <c r="N21" s="12">
        <f t="shared" si="4"/>
        <v>8.3333333333333321</v>
      </c>
      <c r="O21" s="11">
        <f>'Всього МЛС+XDR'!O21-XDR!O21</f>
        <v>1</v>
      </c>
      <c r="P21" s="13">
        <f t="shared" si="5"/>
        <v>2.083333333333333</v>
      </c>
    </row>
    <row r="22" spans="1:16" ht="15.75" x14ac:dyDescent="0.25">
      <c r="A22" s="1"/>
      <c r="B22" s="17">
        <v>17</v>
      </c>
      <c r="C22" s="10" t="s">
        <v>29</v>
      </c>
      <c r="D22" s="25">
        <f>'Всього МЛС+XDR'!D22-XDR!D22</f>
        <v>87</v>
      </c>
      <c r="E22" s="11">
        <f>'Всього МЛС+XDR'!E22-XDR!E22</f>
        <v>34</v>
      </c>
      <c r="F22" s="12">
        <f t="shared" si="0"/>
        <v>39.080459770114942</v>
      </c>
      <c r="G22" s="11">
        <f>'Всього МЛС+XDR'!G22-XDR!G22</f>
        <v>26</v>
      </c>
      <c r="H22" s="12">
        <f t="shared" si="1"/>
        <v>29.885057471264371</v>
      </c>
      <c r="I22" s="11">
        <f>'Всього МЛС+XDR'!I22-XDR!I22</f>
        <v>15</v>
      </c>
      <c r="J22" s="12">
        <f t="shared" si="2"/>
        <v>17.241379310344829</v>
      </c>
      <c r="K22" s="11">
        <f>'Всього МЛС+XDR'!K22-XDR!K22</f>
        <v>1</v>
      </c>
      <c r="L22" s="12">
        <f t="shared" si="3"/>
        <v>1.1494252873563218</v>
      </c>
      <c r="M22" s="11">
        <f>'Всього МЛС+XDR'!M22-XDR!M22</f>
        <v>11</v>
      </c>
      <c r="N22" s="12">
        <f t="shared" si="4"/>
        <v>12.643678160919542</v>
      </c>
      <c r="O22" s="11">
        <f>'Всього МЛС+XDR'!O22-XDR!O22</f>
        <v>0</v>
      </c>
      <c r="P22" s="13">
        <f t="shared" si="5"/>
        <v>0</v>
      </c>
    </row>
    <row r="23" spans="1:16" ht="15.75" x14ac:dyDescent="0.25">
      <c r="A23" s="1"/>
      <c r="B23" s="17">
        <v>18</v>
      </c>
      <c r="C23" s="10" t="s">
        <v>30</v>
      </c>
      <c r="D23" s="25">
        <f>'Всього МЛС+XDR'!D23-XDR!D23</f>
        <v>26</v>
      </c>
      <c r="E23" s="11">
        <f>'Всього МЛС+XDR'!E23-XDR!E23</f>
        <v>6</v>
      </c>
      <c r="F23" s="12">
        <f t="shared" si="0"/>
        <v>23.076923076923077</v>
      </c>
      <c r="G23" s="11">
        <f>'Всього МЛС+XDR'!G23-XDR!G23</f>
        <v>11</v>
      </c>
      <c r="H23" s="12">
        <f t="shared" si="1"/>
        <v>42.307692307692307</v>
      </c>
      <c r="I23" s="11">
        <f>'Всього МЛС+XDR'!I23-XDR!I23</f>
        <v>5</v>
      </c>
      <c r="J23" s="12">
        <f t="shared" si="2"/>
        <v>19.230769230769234</v>
      </c>
      <c r="K23" s="11">
        <f>'Всього МЛС+XDR'!K23-XDR!K23</f>
        <v>1</v>
      </c>
      <c r="L23" s="12">
        <f t="shared" si="3"/>
        <v>3.8461538461538463</v>
      </c>
      <c r="M23" s="11">
        <f>'Всього МЛС+XDR'!M23-XDR!M23</f>
        <v>3</v>
      </c>
      <c r="N23" s="12">
        <f t="shared" si="4"/>
        <v>11.538461538461538</v>
      </c>
      <c r="O23" s="11">
        <f>'Всього МЛС+XDR'!O23-XDR!O23</f>
        <v>0</v>
      </c>
      <c r="P23" s="13">
        <f t="shared" si="5"/>
        <v>0</v>
      </c>
    </row>
    <row r="24" spans="1:16" ht="15.75" x14ac:dyDescent="0.25">
      <c r="A24" s="1"/>
      <c r="B24" s="17">
        <v>19</v>
      </c>
      <c r="C24" s="10" t="s">
        <v>31</v>
      </c>
      <c r="D24" s="25">
        <f>'Всього МЛС+XDR'!D24-XDR!D24</f>
        <v>162</v>
      </c>
      <c r="E24" s="11">
        <f>'Всього МЛС+XDR'!E24-XDR!E24</f>
        <v>75</v>
      </c>
      <c r="F24" s="12">
        <f t="shared" si="0"/>
        <v>46.296296296296298</v>
      </c>
      <c r="G24" s="11">
        <f>'Всього МЛС+XDR'!G24-XDR!G24</f>
        <v>22</v>
      </c>
      <c r="H24" s="12">
        <f t="shared" si="1"/>
        <v>13.580246913580247</v>
      </c>
      <c r="I24" s="11">
        <f>'Всього МЛС+XDR'!I24-XDR!I24</f>
        <v>21</v>
      </c>
      <c r="J24" s="12">
        <f t="shared" si="2"/>
        <v>12.962962962962962</v>
      </c>
      <c r="K24" s="11">
        <f>'Всього МЛС+XDR'!K24-XDR!K24</f>
        <v>7</v>
      </c>
      <c r="L24" s="12">
        <f t="shared" si="3"/>
        <v>4.3209876543209873</v>
      </c>
      <c r="M24" s="11">
        <f>'Всього МЛС+XDR'!M24-XDR!M24</f>
        <v>36</v>
      </c>
      <c r="N24" s="12">
        <f t="shared" si="4"/>
        <v>22.222222222222221</v>
      </c>
      <c r="O24" s="11">
        <f>'Всього МЛС+XDR'!O24-XDR!O24</f>
        <v>1</v>
      </c>
      <c r="P24" s="13">
        <f t="shared" si="5"/>
        <v>0.61728395061728392</v>
      </c>
    </row>
    <row r="25" spans="1:16" ht="15.75" x14ac:dyDescent="0.25">
      <c r="A25" s="1"/>
      <c r="B25" s="17">
        <v>20</v>
      </c>
      <c r="C25" s="10" t="s">
        <v>32</v>
      </c>
      <c r="D25" s="25">
        <f>'Всього МЛС+XDR'!D25-XDR!D25</f>
        <v>110</v>
      </c>
      <c r="E25" s="11">
        <f>'Всього МЛС+XDR'!E25-XDR!E25</f>
        <v>27</v>
      </c>
      <c r="F25" s="12">
        <f t="shared" si="0"/>
        <v>24.545454545454547</v>
      </c>
      <c r="G25" s="11">
        <f>'Всього МЛС+XDR'!G25-XDR!G25</f>
        <v>34</v>
      </c>
      <c r="H25" s="12">
        <f t="shared" si="1"/>
        <v>30.909090909090907</v>
      </c>
      <c r="I25" s="11">
        <f>'Всього МЛС+XDR'!I25-XDR!I25</f>
        <v>25</v>
      </c>
      <c r="J25" s="12">
        <f t="shared" si="2"/>
        <v>22.727272727272727</v>
      </c>
      <c r="K25" s="11">
        <f>'Всього МЛС+XDR'!K25-XDR!K25</f>
        <v>1</v>
      </c>
      <c r="L25" s="12">
        <f t="shared" si="3"/>
        <v>0.90909090909090906</v>
      </c>
      <c r="M25" s="11">
        <f>'Всього МЛС+XDR'!M25-XDR!M25</f>
        <v>23</v>
      </c>
      <c r="N25" s="12">
        <f t="shared" si="4"/>
        <v>20.909090909090907</v>
      </c>
      <c r="O25" s="11">
        <f>'Всього МЛС+XDR'!O25-XDR!O25</f>
        <v>0</v>
      </c>
      <c r="P25" s="13">
        <f t="shared" si="5"/>
        <v>0</v>
      </c>
    </row>
    <row r="26" spans="1:16" ht="15.75" x14ac:dyDescent="0.25">
      <c r="A26" s="1"/>
      <c r="B26" s="17">
        <v>21</v>
      </c>
      <c r="C26" s="10" t="s">
        <v>33</v>
      </c>
      <c r="D26" s="25">
        <f>'Всього МЛС+XDR'!D26-XDR!D26</f>
        <v>53</v>
      </c>
      <c r="E26" s="11">
        <f>'Всього МЛС+XDR'!E26-XDR!E26</f>
        <v>43</v>
      </c>
      <c r="F26" s="12">
        <f t="shared" si="0"/>
        <v>81.132075471698116</v>
      </c>
      <c r="G26" s="11">
        <f>'Всього МЛС+XDR'!G26-XDR!G26</f>
        <v>1</v>
      </c>
      <c r="H26" s="12">
        <f t="shared" si="1"/>
        <v>1.8867924528301887</v>
      </c>
      <c r="I26" s="11">
        <f>'Всього МЛС+XDR'!I26-XDR!I26</f>
        <v>8</v>
      </c>
      <c r="J26" s="12">
        <f t="shared" si="2"/>
        <v>15.09433962264151</v>
      </c>
      <c r="K26" s="11">
        <f>'Всього МЛС+XDR'!K26-XDR!K26</f>
        <v>0</v>
      </c>
      <c r="L26" s="12">
        <f t="shared" si="3"/>
        <v>0</v>
      </c>
      <c r="M26" s="11">
        <f>'Всього МЛС+XDR'!M26-XDR!M26</f>
        <v>0</v>
      </c>
      <c r="N26" s="12">
        <f t="shared" si="4"/>
        <v>0</v>
      </c>
      <c r="O26" s="11">
        <f>'Всього МЛС+XDR'!O26-XDR!O26</f>
        <v>1</v>
      </c>
      <c r="P26" s="13">
        <f t="shared" si="5"/>
        <v>1.8867924528301887</v>
      </c>
    </row>
    <row r="27" spans="1:16" ht="15.75" x14ac:dyDescent="0.25">
      <c r="A27" s="1"/>
      <c r="B27" s="17">
        <v>22</v>
      </c>
      <c r="C27" s="10" t="s">
        <v>34</v>
      </c>
      <c r="D27" s="25">
        <f>'Всього МЛС+XDR'!D27-XDR!D27</f>
        <v>85</v>
      </c>
      <c r="E27" s="11">
        <f>'Всього МЛС+XDR'!E27-XDR!E27</f>
        <v>30</v>
      </c>
      <c r="F27" s="12">
        <f t="shared" si="0"/>
        <v>35.294117647058826</v>
      </c>
      <c r="G27" s="11">
        <f>'Всього МЛС+XDR'!G27-XDR!G27</f>
        <v>25</v>
      </c>
      <c r="H27" s="12">
        <f t="shared" si="1"/>
        <v>29.411764705882355</v>
      </c>
      <c r="I27" s="11">
        <f>'Всього МЛС+XDR'!I27-XDR!I27</f>
        <v>12</v>
      </c>
      <c r="J27" s="12">
        <f t="shared" si="2"/>
        <v>14.117647058823529</v>
      </c>
      <c r="K27" s="11">
        <f>'Всього МЛС+XDR'!K27-XDR!K27</f>
        <v>9</v>
      </c>
      <c r="L27" s="12">
        <f t="shared" si="3"/>
        <v>10.588235294117647</v>
      </c>
      <c r="M27" s="11">
        <f>'Всього МЛС+XDR'!M27-XDR!M27</f>
        <v>9</v>
      </c>
      <c r="N27" s="12">
        <f t="shared" si="4"/>
        <v>10.588235294117647</v>
      </c>
      <c r="O27" s="11">
        <f>'Всього МЛС+XDR'!O27-XDR!O27</f>
        <v>0</v>
      </c>
      <c r="P27" s="13">
        <f t="shared" si="5"/>
        <v>0</v>
      </c>
    </row>
    <row r="28" spans="1:16" ht="15.75" x14ac:dyDescent="0.25">
      <c r="A28" s="1"/>
      <c r="B28" s="17">
        <v>23</v>
      </c>
      <c r="C28" s="10" t="s">
        <v>35</v>
      </c>
      <c r="D28" s="25">
        <f>'Всього МЛС+XDR'!D28-XDR!D28</f>
        <v>29</v>
      </c>
      <c r="E28" s="11">
        <f>'Всього МЛС+XDR'!E28-XDR!E28</f>
        <v>14</v>
      </c>
      <c r="F28" s="12">
        <f t="shared" si="0"/>
        <v>48.275862068965516</v>
      </c>
      <c r="G28" s="11">
        <f>'Всього МЛС+XDR'!G28-XDR!G28</f>
        <v>6</v>
      </c>
      <c r="H28" s="12">
        <f t="shared" si="1"/>
        <v>20.689655172413794</v>
      </c>
      <c r="I28" s="11">
        <f>'Всього МЛС+XDR'!I28-XDR!I28</f>
        <v>6</v>
      </c>
      <c r="J28" s="12">
        <f t="shared" si="2"/>
        <v>20.689655172413794</v>
      </c>
      <c r="K28" s="11">
        <f>'Всього МЛС+XDR'!K28-XDR!K28</f>
        <v>3</v>
      </c>
      <c r="L28" s="12">
        <f t="shared" si="3"/>
        <v>10.344827586206897</v>
      </c>
      <c r="M28" s="11">
        <f>'Всього МЛС+XDR'!M28-XDR!M28</f>
        <v>0</v>
      </c>
      <c r="N28" s="12">
        <f t="shared" si="4"/>
        <v>0</v>
      </c>
      <c r="O28" s="11">
        <f>'Всього МЛС+XDR'!O28-XDR!O28</f>
        <v>0</v>
      </c>
      <c r="P28" s="13">
        <f t="shared" si="5"/>
        <v>0</v>
      </c>
    </row>
    <row r="29" spans="1:16" ht="15.75" x14ac:dyDescent="0.25">
      <c r="A29" s="1"/>
      <c r="B29" s="17">
        <v>24</v>
      </c>
      <c r="C29" s="18" t="s">
        <v>36</v>
      </c>
      <c r="D29" s="25">
        <f>'Всього МЛС+XDR'!D29-XDR!D29</f>
        <v>64</v>
      </c>
      <c r="E29" s="11">
        <f>'Всього МЛС+XDR'!E29-XDR!E29</f>
        <v>16</v>
      </c>
      <c r="F29" s="12">
        <f t="shared" si="0"/>
        <v>25</v>
      </c>
      <c r="G29" s="11">
        <f>'Всього МЛС+XDR'!G29-XDR!G29</f>
        <v>21</v>
      </c>
      <c r="H29" s="12">
        <f t="shared" si="1"/>
        <v>32.8125</v>
      </c>
      <c r="I29" s="11">
        <f>'Всього МЛС+XDR'!I29-XDR!I29</f>
        <v>12</v>
      </c>
      <c r="J29" s="12">
        <f t="shared" si="2"/>
        <v>18.75</v>
      </c>
      <c r="K29" s="11">
        <f>'Всього МЛС+XDR'!K29-XDR!K29</f>
        <v>5</v>
      </c>
      <c r="L29" s="12">
        <f t="shared" si="3"/>
        <v>7.8125</v>
      </c>
      <c r="M29" s="11">
        <f>'Всього МЛС+XDR'!M29-XDR!M29</f>
        <v>10</v>
      </c>
      <c r="N29" s="12">
        <f t="shared" si="4"/>
        <v>15.625</v>
      </c>
      <c r="O29" s="11">
        <f>'Всього МЛС+XDR'!O29-XDR!O29</f>
        <v>0</v>
      </c>
      <c r="P29" s="13">
        <f t="shared" si="5"/>
        <v>0</v>
      </c>
    </row>
    <row r="30" spans="1:16" ht="15.75" x14ac:dyDescent="0.25">
      <c r="A30" s="1"/>
      <c r="B30" s="17">
        <v>25</v>
      </c>
      <c r="C30" s="32" t="s">
        <v>37</v>
      </c>
      <c r="D30" s="25">
        <f>'Всього МЛС+XDR'!D30-XDR!D30</f>
        <v>118</v>
      </c>
      <c r="E30" s="11">
        <f>'Всього МЛС+XDR'!E30-XDR!E30</f>
        <v>76</v>
      </c>
      <c r="F30" s="12">
        <f t="shared" si="0"/>
        <v>64.406779661016941</v>
      </c>
      <c r="G30" s="11">
        <f>'Всього МЛС+XDR'!G30-XDR!G30</f>
        <v>10</v>
      </c>
      <c r="H30" s="12">
        <f t="shared" si="1"/>
        <v>8.4745762711864394</v>
      </c>
      <c r="I30" s="11">
        <f>'Всього МЛС+XDR'!I30-XDR!I30</f>
        <v>15</v>
      </c>
      <c r="J30" s="12">
        <f t="shared" si="2"/>
        <v>12.711864406779661</v>
      </c>
      <c r="K30" s="11">
        <f>'Всього МЛС+XDR'!K30-XDR!K30</f>
        <v>3</v>
      </c>
      <c r="L30" s="12">
        <f t="shared" si="3"/>
        <v>2.5423728813559325</v>
      </c>
      <c r="M30" s="11">
        <f>'Всього МЛС+XDR'!M30-XDR!M30</f>
        <v>13</v>
      </c>
      <c r="N30" s="12">
        <f t="shared" si="4"/>
        <v>11.016949152542372</v>
      </c>
      <c r="O30" s="11">
        <f>'Всього МЛС+XDR'!O30-XDR!O30</f>
        <v>1</v>
      </c>
      <c r="P30" s="13">
        <f t="shared" si="5"/>
        <v>0.84745762711864403</v>
      </c>
    </row>
    <row r="31" spans="1:16" ht="15.75" x14ac:dyDescent="0.25">
      <c r="A31" s="1"/>
      <c r="B31" s="9">
        <v>26</v>
      </c>
      <c r="C31" s="24" t="s">
        <v>38</v>
      </c>
      <c r="D31" s="25">
        <f>'Всього МЛС+XDR'!D31-XDR!D31</f>
        <v>226</v>
      </c>
      <c r="E31" s="11">
        <f>'Всього МЛС+XDR'!E31-XDR!E31</f>
        <v>72</v>
      </c>
      <c r="F31" s="12">
        <f t="shared" si="0"/>
        <v>31.858407079646017</v>
      </c>
      <c r="G31" s="11">
        <f>'Всього МЛС+XDR'!G31-XDR!G31</f>
        <v>33</v>
      </c>
      <c r="H31" s="12">
        <f t="shared" si="1"/>
        <v>14.601769911504425</v>
      </c>
      <c r="I31" s="11">
        <f>'Всього МЛС+XDR'!I31-XDR!I31</f>
        <v>20</v>
      </c>
      <c r="J31" s="12">
        <f t="shared" si="2"/>
        <v>8.8495575221238933</v>
      </c>
      <c r="K31" s="11">
        <f>'Всього МЛС+XDR'!K31-XDR!K31</f>
        <v>58</v>
      </c>
      <c r="L31" s="12">
        <f t="shared" si="3"/>
        <v>25.663716814159294</v>
      </c>
      <c r="M31" s="11">
        <f>'Всього МЛС+XDR'!M31-XDR!M31</f>
        <v>37</v>
      </c>
      <c r="N31" s="12">
        <f t="shared" si="4"/>
        <v>16.371681415929203</v>
      </c>
      <c r="O31" s="11">
        <f>'Всього МЛС+XDR'!O31-XDR!O31</f>
        <v>6</v>
      </c>
      <c r="P31" s="13">
        <f t="shared" si="5"/>
        <v>2.6548672566371683</v>
      </c>
    </row>
    <row r="32" spans="1:16" ht="16.5" thickBot="1" x14ac:dyDescent="0.3">
      <c r="A32" s="1"/>
      <c r="B32" s="20">
        <v>27</v>
      </c>
      <c r="C32" s="21" t="s">
        <v>39</v>
      </c>
      <c r="D32" s="25">
        <f>'Всього МЛС+XDR'!D32-XDR!D32</f>
        <v>11</v>
      </c>
      <c r="E32" s="11">
        <f>'Всього МЛС+XDR'!E32-XDR!E32</f>
        <v>4</v>
      </c>
      <c r="F32" s="12">
        <f t="shared" si="0"/>
        <v>36.363636363636367</v>
      </c>
      <c r="G32" s="11">
        <f>'Всього МЛС+XDR'!G32-XDR!G32</f>
        <v>5</v>
      </c>
      <c r="H32" s="12">
        <f t="shared" si="1"/>
        <v>45.454545454545453</v>
      </c>
      <c r="I32" s="11">
        <f>'Всього МЛС+XDR'!I32-XDR!I32</f>
        <v>0</v>
      </c>
      <c r="J32" s="12">
        <f t="shared" si="2"/>
        <v>0</v>
      </c>
      <c r="K32" s="11">
        <f>'Всього МЛС+XDR'!K32-XDR!K32</f>
        <v>1</v>
      </c>
      <c r="L32" s="12">
        <f t="shared" si="3"/>
        <v>9.0909090909090917</v>
      </c>
      <c r="M32" s="11">
        <f>'Всього МЛС+XDR'!M32-XDR!M32</f>
        <v>1</v>
      </c>
      <c r="N32" s="12">
        <f t="shared" si="4"/>
        <v>9.0909090909090917</v>
      </c>
      <c r="O32" s="11">
        <f>'Всього МЛС+XDR'!O32-XDR!O32</f>
        <v>0</v>
      </c>
      <c r="P32" s="13">
        <f t="shared" si="5"/>
        <v>0</v>
      </c>
    </row>
    <row r="33" spans="1:16" ht="16.5" thickBot="1" x14ac:dyDescent="0.3">
      <c r="A33" s="1"/>
      <c r="B33" s="40" t="s">
        <v>41</v>
      </c>
      <c r="C33" s="41"/>
      <c r="D33" s="26">
        <f>SUM(D6:D32)</f>
        <v>3316</v>
      </c>
      <c r="E33" s="23">
        <f>SUM(E6:E32)</f>
        <v>1333</v>
      </c>
      <c r="F33" s="27">
        <f t="shared" si="0"/>
        <v>40.199034981905911</v>
      </c>
      <c r="G33" s="23">
        <f>SUM(G6:G32)</f>
        <v>841</v>
      </c>
      <c r="H33" s="27">
        <f t="shared" si="1"/>
        <v>25.361881785283476</v>
      </c>
      <c r="I33" s="23">
        <f>SUM(I6:I32)</f>
        <v>528</v>
      </c>
      <c r="J33" s="27">
        <f t="shared" si="2"/>
        <v>15.922798552472859</v>
      </c>
      <c r="K33" s="23">
        <f>SUM(K6:K32)</f>
        <v>156</v>
      </c>
      <c r="L33" s="27">
        <f t="shared" si="3"/>
        <v>4.704463208685163</v>
      </c>
      <c r="M33" s="23">
        <f>SUM(M6:M32)</f>
        <v>439</v>
      </c>
      <c r="N33" s="27">
        <f>M33/D33*100</f>
        <v>13.238841978287095</v>
      </c>
      <c r="O33" s="23">
        <f>SUM(O6:O32)</f>
        <v>19</v>
      </c>
      <c r="P33" s="28">
        <f t="shared" si="5"/>
        <v>0.57297949336550058</v>
      </c>
    </row>
    <row r="34" spans="1:16" ht="16.5" thickBot="1" x14ac:dyDescent="0.3">
      <c r="A34" s="1"/>
      <c r="B34" s="40" t="s">
        <v>40</v>
      </c>
      <c r="C34" s="41"/>
      <c r="D34" s="26">
        <f>SUM(D6:D30)</f>
        <v>3079</v>
      </c>
      <c r="E34" s="23">
        <f>SUM(E6:E30)</f>
        <v>1257</v>
      </c>
      <c r="F34" s="27">
        <f t="shared" ref="F34" si="6">E34*100/D34</f>
        <v>40.824943163364729</v>
      </c>
      <c r="G34" s="23">
        <f>SUM(G6:G30)</f>
        <v>803</v>
      </c>
      <c r="H34" s="27">
        <f t="shared" ref="H34" si="7">G34*100/D34</f>
        <v>26.079896070152646</v>
      </c>
      <c r="I34" s="23">
        <f>SUM(I6:I30)</f>
        <v>508</v>
      </c>
      <c r="J34" s="27">
        <f t="shared" ref="J34" si="8">I34*100/D34</f>
        <v>16.498863267294578</v>
      </c>
      <c r="K34" s="23">
        <f>SUM(K6:K30)</f>
        <v>97</v>
      </c>
      <c r="L34" s="27">
        <f t="shared" ref="L34" si="9">K34*100/D34</f>
        <v>3.1503734978889248</v>
      </c>
      <c r="M34" s="23">
        <f>SUM(M6:M30)</f>
        <v>401</v>
      </c>
      <c r="N34" s="27">
        <f t="shared" ref="N34" si="10">M34*100/D34</f>
        <v>13.023708996427411</v>
      </c>
      <c r="O34" s="23">
        <f>SUM(O6:O30)</f>
        <v>13</v>
      </c>
      <c r="P34" s="28">
        <f t="shared" ref="P34" si="11">O34*100/D34</f>
        <v>0.4222150048717116</v>
      </c>
    </row>
    <row r="35" spans="1:16" x14ac:dyDescent="0.25">
      <c r="B35" s="42" t="s">
        <v>42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</sheetData>
  <mergeCells count="14">
    <mergeCell ref="A15:A16"/>
    <mergeCell ref="B33:C33"/>
    <mergeCell ref="B34:C34"/>
    <mergeCell ref="B35:P35"/>
    <mergeCell ref="B1:P1"/>
    <mergeCell ref="B3:B5"/>
    <mergeCell ref="C3:C5"/>
    <mergeCell ref="D3:D5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8277E-2C28-48C7-A0BE-5BE9221A8627}">
  <sheetPr>
    <tabColor theme="9" tint="0.79998168889431442"/>
  </sheetPr>
  <dimension ref="A1:P35"/>
  <sheetViews>
    <sheetView zoomScale="89" zoomScaleNormal="89" workbookViewId="0">
      <selection activeCell="B1" sqref="B1:P34"/>
    </sheetView>
  </sheetViews>
  <sheetFormatPr defaultRowHeight="15" x14ac:dyDescent="0.25"/>
  <cols>
    <col min="1" max="1" width="5.28515625" customWidth="1"/>
    <col min="3" max="3" width="24.5703125" customWidth="1"/>
    <col min="4" max="4" width="11.28515625" customWidth="1"/>
  </cols>
  <sheetData>
    <row r="1" spans="1:16" ht="15.75" x14ac:dyDescent="0.25">
      <c r="A1" s="1"/>
      <c r="B1" s="45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2" customHeight="1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36" customHeight="1" x14ac:dyDescent="0.25">
      <c r="A3" s="1"/>
      <c r="B3" s="46" t="s">
        <v>0</v>
      </c>
      <c r="C3" s="49" t="s">
        <v>1</v>
      </c>
      <c r="D3" s="52" t="s">
        <v>2</v>
      </c>
      <c r="E3" s="55" t="s">
        <v>3</v>
      </c>
      <c r="F3" s="55"/>
      <c r="G3" s="55" t="s">
        <v>4</v>
      </c>
      <c r="H3" s="55"/>
      <c r="I3" s="55" t="s">
        <v>5</v>
      </c>
      <c r="J3" s="55"/>
      <c r="K3" s="55" t="s">
        <v>6</v>
      </c>
      <c r="L3" s="55"/>
      <c r="M3" s="55" t="s">
        <v>7</v>
      </c>
      <c r="N3" s="55"/>
      <c r="O3" s="55" t="s">
        <v>8</v>
      </c>
      <c r="P3" s="56"/>
    </row>
    <row r="4" spans="1:16" ht="28.5" x14ac:dyDescent="0.25">
      <c r="A4" s="1"/>
      <c r="B4" s="47"/>
      <c r="C4" s="50"/>
      <c r="D4" s="53"/>
      <c r="E4" s="3"/>
      <c r="F4" s="3"/>
      <c r="G4" s="3" t="s">
        <v>9</v>
      </c>
      <c r="H4" s="3" t="s">
        <v>10</v>
      </c>
      <c r="I4" s="3" t="s">
        <v>9</v>
      </c>
      <c r="J4" s="3" t="s">
        <v>10</v>
      </c>
      <c r="K4" s="3" t="s">
        <v>11</v>
      </c>
      <c r="L4" s="3" t="s">
        <v>10</v>
      </c>
      <c r="M4" s="3" t="s">
        <v>9</v>
      </c>
      <c r="N4" s="3" t="s">
        <v>10</v>
      </c>
      <c r="O4" s="3" t="s">
        <v>9</v>
      </c>
      <c r="P4" s="4" t="s">
        <v>10</v>
      </c>
    </row>
    <row r="5" spans="1:16" ht="15.75" thickBot="1" x14ac:dyDescent="0.3">
      <c r="A5" s="1"/>
      <c r="B5" s="48"/>
      <c r="C5" s="51"/>
      <c r="D5" s="54"/>
      <c r="E5" s="7" t="s">
        <v>12</v>
      </c>
      <c r="F5" s="7" t="s">
        <v>10</v>
      </c>
      <c r="G5" s="7" t="s">
        <v>12</v>
      </c>
      <c r="H5" s="7" t="s">
        <v>10</v>
      </c>
      <c r="I5" s="7" t="s">
        <v>12</v>
      </c>
      <c r="J5" s="7" t="s">
        <v>10</v>
      </c>
      <c r="K5" s="7" t="s">
        <v>12</v>
      </c>
      <c r="L5" s="7" t="s">
        <v>10</v>
      </c>
      <c r="M5" s="7" t="s">
        <v>12</v>
      </c>
      <c r="N5" s="7" t="s">
        <v>10</v>
      </c>
      <c r="O5" s="7" t="s">
        <v>12</v>
      </c>
      <c r="P5" s="8" t="s">
        <v>10</v>
      </c>
    </row>
    <row r="6" spans="1:16" ht="15.75" x14ac:dyDescent="0.25">
      <c r="A6" s="1"/>
      <c r="B6" s="9">
        <v>1</v>
      </c>
      <c r="C6" s="10" t="s">
        <v>13</v>
      </c>
      <c r="D6" s="25">
        <f>SUM(E6+G6+I6+K6+M6+O6)</f>
        <v>29</v>
      </c>
      <c r="E6" s="11">
        <v>4</v>
      </c>
      <c r="F6" s="12">
        <f>E6/D6*100</f>
        <v>13.793103448275861</v>
      </c>
      <c r="G6" s="11">
        <v>18</v>
      </c>
      <c r="H6" s="12">
        <f>G6/D6*100</f>
        <v>62.068965517241381</v>
      </c>
      <c r="I6" s="11">
        <v>3</v>
      </c>
      <c r="J6" s="12">
        <f>I6/D6*100</f>
        <v>10.344827586206897</v>
      </c>
      <c r="K6" s="11">
        <v>1</v>
      </c>
      <c r="L6" s="12">
        <f>K6/D6*100</f>
        <v>3.4482758620689653</v>
      </c>
      <c r="M6" s="11">
        <v>3</v>
      </c>
      <c r="N6" s="12">
        <f>M6/D6*100</f>
        <v>10.344827586206897</v>
      </c>
      <c r="O6" s="11">
        <v>0</v>
      </c>
      <c r="P6" s="13">
        <f>O6/D6*100</f>
        <v>0</v>
      </c>
    </row>
    <row r="7" spans="1:16" ht="15.75" x14ac:dyDescent="0.25">
      <c r="A7" s="1"/>
      <c r="B7" s="17">
        <v>2</v>
      </c>
      <c r="C7" s="10" t="s">
        <v>14</v>
      </c>
      <c r="D7" s="25">
        <f t="shared" ref="D7:D32" si="0">SUM(E7+G7+I7+K7+M7+O7)</f>
        <v>51</v>
      </c>
      <c r="E7" s="11">
        <v>11</v>
      </c>
      <c r="F7" s="12">
        <f t="shared" ref="F7:F33" si="1">E7/D7*100</f>
        <v>21.568627450980394</v>
      </c>
      <c r="G7" s="11">
        <v>18</v>
      </c>
      <c r="H7" s="12">
        <f t="shared" ref="H7:H33" si="2">G7/D7*100</f>
        <v>35.294117647058826</v>
      </c>
      <c r="I7" s="11">
        <v>6</v>
      </c>
      <c r="J7" s="12">
        <f t="shared" ref="J7:J33" si="3">I7/D7*100</f>
        <v>11.76470588235294</v>
      </c>
      <c r="K7" s="11">
        <v>8</v>
      </c>
      <c r="L7" s="12">
        <f t="shared" ref="L7:L33" si="4">K7/D7*100</f>
        <v>15.686274509803921</v>
      </c>
      <c r="M7" s="11">
        <v>7</v>
      </c>
      <c r="N7" s="12">
        <f t="shared" ref="N7:N32" si="5">M7/D7*100</f>
        <v>13.725490196078432</v>
      </c>
      <c r="O7" s="11">
        <v>1</v>
      </c>
      <c r="P7" s="13">
        <f t="shared" ref="P7:P33" si="6">O7/D7*100</f>
        <v>1.9607843137254901</v>
      </c>
    </row>
    <row r="8" spans="1:16" ht="15.75" x14ac:dyDescent="0.25">
      <c r="A8" s="1"/>
      <c r="B8" s="17">
        <v>3</v>
      </c>
      <c r="C8" s="10" t="s">
        <v>15</v>
      </c>
      <c r="D8" s="25">
        <f t="shared" si="0"/>
        <v>205</v>
      </c>
      <c r="E8" s="11">
        <v>40</v>
      </c>
      <c r="F8" s="12">
        <f t="shared" si="1"/>
        <v>19.512195121951219</v>
      </c>
      <c r="G8" s="11">
        <v>82</v>
      </c>
      <c r="H8" s="12">
        <f t="shared" si="2"/>
        <v>40</v>
      </c>
      <c r="I8" s="11">
        <v>46</v>
      </c>
      <c r="J8" s="12">
        <f t="shared" si="3"/>
        <v>22.439024390243905</v>
      </c>
      <c r="K8" s="11">
        <v>16</v>
      </c>
      <c r="L8" s="12">
        <f t="shared" si="4"/>
        <v>7.8048780487804876</v>
      </c>
      <c r="M8" s="11">
        <v>21</v>
      </c>
      <c r="N8" s="12">
        <f t="shared" si="5"/>
        <v>10.24390243902439</v>
      </c>
      <c r="O8" s="11">
        <v>0</v>
      </c>
      <c r="P8" s="13">
        <f t="shared" si="6"/>
        <v>0</v>
      </c>
    </row>
    <row r="9" spans="1:16" ht="15.75" x14ac:dyDescent="0.25">
      <c r="A9" s="1"/>
      <c r="B9" s="17">
        <v>4</v>
      </c>
      <c r="C9" s="10" t="s">
        <v>16</v>
      </c>
      <c r="D9" s="25">
        <f t="shared" si="0"/>
        <v>81</v>
      </c>
      <c r="E9" s="11">
        <v>18</v>
      </c>
      <c r="F9" s="12">
        <f t="shared" si="1"/>
        <v>22.222222222222221</v>
      </c>
      <c r="G9" s="11">
        <v>17</v>
      </c>
      <c r="H9" s="12">
        <f t="shared" si="2"/>
        <v>20.987654320987652</v>
      </c>
      <c r="I9" s="11">
        <v>16</v>
      </c>
      <c r="J9" s="12">
        <f t="shared" si="3"/>
        <v>19.753086419753085</v>
      </c>
      <c r="K9" s="11">
        <v>6</v>
      </c>
      <c r="L9" s="12">
        <f t="shared" si="4"/>
        <v>7.4074074074074066</v>
      </c>
      <c r="M9" s="11">
        <v>24</v>
      </c>
      <c r="N9" s="12">
        <f t="shared" si="5"/>
        <v>29.629629629629626</v>
      </c>
      <c r="O9" s="11">
        <v>0</v>
      </c>
      <c r="P9" s="13">
        <f t="shared" si="6"/>
        <v>0</v>
      </c>
    </row>
    <row r="10" spans="1:16" ht="15.75" x14ac:dyDescent="0.25">
      <c r="A10" s="1"/>
      <c r="B10" s="17">
        <v>5</v>
      </c>
      <c r="C10" s="10" t="s">
        <v>17</v>
      </c>
      <c r="D10" s="25">
        <f t="shared" si="0"/>
        <v>46</v>
      </c>
      <c r="E10" s="11">
        <v>26</v>
      </c>
      <c r="F10" s="12">
        <f t="shared" si="1"/>
        <v>56.521739130434781</v>
      </c>
      <c r="G10" s="11">
        <v>8</v>
      </c>
      <c r="H10" s="12">
        <f t="shared" si="2"/>
        <v>17.391304347826086</v>
      </c>
      <c r="I10" s="11">
        <v>10</v>
      </c>
      <c r="J10" s="12">
        <f t="shared" si="3"/>
        <v>21.739130434782609</v>
      </c>
      <c r="K10" s="11">
        <v>1</v>
      </c>
      <c r="L10" s="12">
        <f t="shared" si="4"/>
        <v>2.1739130434782608</v>
      </c>
      <c r="M10" s="11">
        <v>1</v>
      </c>
      <c r="N10" s="12">
        <f t="shared" si="5"/>
        <v>2.1739130434782608</v>
      </c>
      <c r="O10" s="11">
        <v>0</v>
      </c>
      <c r="P10" s="13">
        <f t="shared" si="6"/>
        <v>0</v>
      </c>
    </row>
    <row r="11" spans="1:16" ht="15.75" x14ac:dyDescent="0.25">
      <c r="A11" s="1"/>
      <c r="B11" s="17">
        <v>6</v>
      </c>
      <c r="C11" s="10" t="s">
        <v>18</v>
      </c>
      <c r="D11" s="25">
        <f t="shared" si="0"/>
        <v>61</v>
      </c>
      <c r="E11" s="11">
        <v>35</v>
      </c>
      <c r="F11" s="12">
        <f t="shared" si="1"/>
        <v>57.377049180327866</v>
      </c>
      <c r="G11" s="11">
        <v>2</v>
      </c>
      <c r="H11" s="12">
        <f t="shared" si="2"/>
        <v>3.278688524590164</v>
      </c>
      <c r="I11" s="11">
        <v>13</v>
      </c>
      <c r="J11" s="12">
        <f t="shared" si="3"/>
        <v>21.311475409836063</v>
      </c>
      <c r="K11" s="11">
        <v>5</v>
      </c>
      <c r="L11" s="12">
        <f t="shared" si="4"/>
        <v>8.1967213114754092</v>
      </c>
      <c r="M11" s="11">
        <v>6</v>
      </c>
      <c r="N11" s="12">
        <f t="shared" si="5"/>
        <v>9.8360655737704921</v>
      </c>
      <c r="O11" s="11">
        <v>0</v>
      </c>
      <c r="P11" s="13">
        <f t="shared" si="6"/>
        <v>0</v>
      </c>
    </row>
    <row r="12" spans="1:16" ht="15.75" x14ac:dyDescent="0.25">
      <c r="A12" s="1"/>
      <c r="B12" s="17">
        <v>7</v>
      </c>
      <c r="C12" s="10" t="s">
        <v>19</v>
      </c>
      <c r="D12" s="25">
        <f t="shared" si="0"/>
        <v>66</v>
      </c>
      <c r="E12" s="11">
        <v>11</v>
      </c>
      <c r="F12" s="12">
        <f t="shared" si="1"/>
        <v>16.666666666666664</v>
      </c>
      <c r="G12" s="11">
        <v>23</v>
      </c>
      <c r="H12" s="12">
        <f t="shared" si="2"/>
        <v>34.848484848484851</v>
      </c>
      <c r="I12" s="11">
        <v>8</v>
      </c>
      <c r="J12" s="12">
        <f t="shared" si="3"/>
        <v>12.121212121212121</v>
      </c>
      <c r="K12" s="11">
        <v>4</v>
      </c>
      <c r="L12" s="12">
        <f t="shared" si="4"/>
        <v>6.0606060606060606</v>
      </c>
      <c r="M12" s="11">
        <v>13</v>
      </c>
      <c r="N12" s="12">
        <f t="shared" si="5"/>
        <v>19.696969696969695</v>
      </c>
      <c r="O12" s="11">
        <v>7</v>
      </c>
      <c r="P12" s="13">
        <f t="shared" si="6"/>
        <v>10.606060606060606</v>
      </c>
    </row>
    <row r="13" spans="1:16" ht="15.75" x14ac:dyDescent="0.25">
      <c r="A13" s="1"/>
      <c r="B13" s="17">
        <v>8</v>
      </c>
      <c r="C13" s="10" t="s">
        <v>20</v>
      </c>
      <c r="D13" s="25">
        <f t="shared" si="0"/>
        <v>43</v>
      </c>
      <c r="E13" s="11">
        <v>31</v>
      </c>
      <c r="F13" s="12">
        <f t="shared" si="1"/>
        <v>72.093023255813947</v>
      </c>
      <c r="G13" s="11">
        <v>0</v>
      </c>
      <c r="H13" s="12">
        <f t="shared" si="2"/>
        <v>0</v>
      </c>
      <c r="I13" s="11">
        <v>2</v>
      </c>
      <c r="J13" s="12">
        <f t="shared" si="3"/>
        <v>4.6511627906976747</v>
      </c>
      <c r="K13" s="11">
        <v>5</v>
      </c>
      <c r="L13" s="12">
        <f t="shared" si="4"/>
        <v>11.627906976744185</v>
      </c>
      <c r="M13" s="11">
        <v>5</v>
      </c>
      <c r="N13" s="12">
        <f t="shared" si="5"/>
        <v>11.627906976744185</v>
      </c>
      <c r="O13" s="11">
        <v>0</v>
      </c>
      <c r="P13" s="13">
        <f t="shared" si="6"/>
        <v>0</v>
      </c>
    </row>
    <row r="14" spans="1:16" ht="15.75" x14ac:dyDescent="0.25">
      <c r="A14" s="1"/>
      <c r="B14" s="17">
        <v>9</v>
      </c>
      <c r="C14" s="10" t="s">
        <v>21</v>
      </c>
      <c r="D14" s="25">
        <f t="shared" si="0"/>
        <v>42</v>
      </c>
      <c r="E14" s="11">
        <v>10</v>
      </c>
      <c r="F14" s="12">
        <f t="shared" si="1"/>
        <v>23.809523809523807</v>
      </c>
      <c r="G14" s="11">
        <v>16</v>
      </c>
      <c r="H14" s="12">
        <f t="shared" si="2"/>
        <v>38.095238095238095</v>
      </c>
      <c r="I14" s="11">
        <v>10</v>
      </c>
      <c r="J14" s="12">
        <f t="shared" si="3"/>
        <v>23.809523809523807</v>
      </c>
      <c r="K14" s="11">
        <v>2</v>
      </c>
      <c r="L14" s="12">
        <f t="shared" si="4"/>
        <v>4.7619047619047619</v>
      </c>
      <c r="M14" s="11">
        <v>4</v>
      </c>
      <c r="N14" s="12">
        <f t="shared" si="5"/>
        <v>9.5238095238095237</v>
      </c>
      <c r="O14" s="11">
        <v>0</v>
      </c>
      <c r="P14" s="13">
        <f t="shared" si="6"/>
        <v>0</v>
      </c>
    </row>
    <row r="15" spans="1:16" ht="15.75" x14ac:dyDescent="0.25">
      <c r="A15" s="39"/>
      <c r="B15" s="17">
        <v>10</v>
      </c>
      <c r="C15" s="10" t="s">
        <v>22</v>
      </c>
      <c r="D15" s="25">
        <f t="shared" si="0"/>
        <v>40</v>
      </c>
      <c r="E15" s="11">
        <v>22</v>
      </c>
      <c r="F15" s="12">
        <f t="shared" si="1"/>
        <v>55.000000000000007</v>
      </c>
      <c r="G15" s="11">
        <v>5</v>
      </c>
      <c r="H15" s="12">
        <f t="shared" si="2"/>
        <v>12.5</v>
      </c>
      <c r="I15" s="11">
        <v>4</v>
      </c>
      <c r="J15" s="12">
        <f t="shared" si="3"/>
        <v>10</v>
      </c>
      <c r="K15" s="11">
        <v>2</v>
      </c>
      <c r="L15" s="12">
        <f t="shared" si="4"/>
        <v>5</v>
      </c>
      <c r="M15" s="11">
        <v>7</v>
      </c>
      <c r="N15" s="12">
        <f t="shared" si="5"/>
        <v>17.5</v>
      </c>
      <c r="O15" s="11">
        <v>0</v>
      </c>
      <c r="P15" s="13">
        <f t="shared" si="6"/>
        <v>0</v>
      </c>
    </row>
    <row r="16" spans="1:16" ht="15.75" x14ac:dyDescent="0.25">
      <c r="A16" s="39"/>
      <c r="B16" s="17">
        <v>11</v>
      </c>
      <c r="C16" s="10" t="s">
        <v>23</v>
      </c>
      <c r="D16" s="25">
        <f t="shared" si="0"/>
        <v>28</v>
      </c>
      <c r="E16" s="11">
        <v>1</v>
      </c>
      <c r="F16" s="12">
        <f t="shared" si="1"/>
        <v>3.5714285714285712</v>
      </c>
      <c r="G16" s="11">
        <v>4</v>
      </c>
      <c r="H16" s="12">
        <f t="shared" si="2"/>
        <v>14.285714285714285</v>
      </c>
      <c r="I16" s="11">
        <v>4</v>
      </c>
      <c r="J16" s="12">
        <f t="shared" si="3"/>
        <v>14.285714285714285</v>
      </c>
      <c r="K16" s="11">
        <v>1</v>
      </c>
      <c r="L16" s="12">
        <f t="shared" si="4"/>
        <v>3.5714285714285712</v>
      </c>
      <c r="M16" s="11">
        <v>18</v>
      </c>
      <c r="N16" s="12">
        <f t="shared" si="5"/>
        <v>64.285714285714292</v>
      </c>
      <c r="O16" s="11">
        <v>0</v>
      </c>
      <c r="P16" s="13">
        <f t="shared" si="6"/>
        <v>0</v>
      </c>
    </row>
    <row r="17" spans="1:16" ht="15.75" x14ac:dyDescent="0.25">
      <c r="A17" s="1"/>
      <c r="B17" s="17">
        <v>12</v>
      </c>
      <c r="C17" s="10" t="s">
        <v>24</v>
      </c>
      <c r="D17" s="25">
        <f t="shared" si="0"/>
        <v>90</v>
      </c>
      <c r="E17" s="11">
        <v>34</v>
      </c>
      <c r="F17" s="12">
        <f t="shared" si="1"/>
        <v>37.777777777777779</v>
      </c>
      <c r="G17" s="11">
        <v>22</v>
      </c>
      <c r="H17" s="12">
        <f t="shared" si="2"/>
        <v>24.444444444444443</v>
      </c>
      <c r="I17" s="11">
        <v>15</v>
      </c>
      <c r="J17" s="12">
        <f t="shared" si="3"/>
        <v>16.666666666666664</v>
      </c>
      <c r="K17" s="11">
        <v>12</v>
      </c>
      <c r="L17" s="12">
        <f t="shared" si="4"/>
        <v>13.333333333333334</v>
      </c>
      <c r="M17" s="11">
        <v>7</v>
      </c>
      <c r="N17" s="12">
        <f t="shared" si="5"/>
        <v>7.7777777777777777</v>
      </c>
      <c r="O17" s="11">
        <v>0</v>
      </c>
      <c r="P17" s="13">
        <f t="shared" si="6"/>
        <v>0</v>
      </c>
    </row>
    <row r="18" spans="1:16" ht="15.75" x14ac:dyDescent="0.25">
      <c r="A18" s="1"/>
      <c r="B18" s="17">
        <v>13</v>
      </c>
      <c r="C18" s="10" t="s">
        <v>25</v>
      </c>
      <c r="D18" s="25">
        <f t="shared" si="0"/>
        <v>57</v>
      </c>
      <c r="E18" s="11">
        <v>15</v>
      </c>
      <c r="F18" s="12">
        <f t="shared" si="1"/>
        <v>26.315789473684209</v>
      </c>
      <c r="G18" s="11">
        <v>26</v>
      </c>
      <c r="H18" s="12">
        <f t="shared" si="2"/>
        <v>45.614035087719294</v>
      </c>
      <c r="I18" s="11">
        <v>6</v>
      </c>
      <c r="J18" s="12">
        <f t="shared" si="3"/>
        <v>10.526315789473683</v>
      </c>
      <c r="K18" s="11">
        <v>4</v>
      </c>
      <c r="L18" s="12">
        <f t="shared" si="4"/>
        <v>7.0175438596491224</v>
      </c>
      <c r="M18" s="11">
        <v>6</v>
      </c>
      <c r="N18" s="12">
        <f t="shared" si="5"/>
        <v>10.526315789473683</v>
      </c>
      <c r="O18" s="11">
        <v>0</v>
      </c>
      <c r="P18" s="13">
        <f t="shared" si="6"/>
        <v>0</v>
      </c>
    </row>
    <row r="19" spans="1:16" ht="15.75" x14ac:dyDescent="0.25">
      <c r="A19" s="1"/>
      <c r="B19" s="17">
        <v>14</v>
      </c>
      <c r="C19" s="10" t="s">
        <v>26</v>
      </c>
      <c r="D19" s="25">
        <f t="shared" si="0"/>
        <v>131</v>
      </c>
      <c r="E19" s="11">
        <v>81</v>
      </c>
      <c r="F19" s="12">
        <f t="shared" si="1"/>
        <v>61.832061068702295</v>
      </c>
      <c r="G19" s="11">
        <v>0</v>
      </c>
      <c r="H19" s="12">
        <f t="shared" si="2"/>
        <v>0</v>
      </c>
      <c r="I19" s="11">
        <v>22</v>
      </c>
      <c r="J19" s="12">
        <f t="shared" si="3"/>
        <v>16.793893129770993</v>
      </c>
      <c r="K19" s="11">
        <v>9</v>
      </c>
      <c r="L19" s="12">
        <f t="shared" si="4"/>
        <v>6.8702290076335881</v>
      </c>
      <c r="M19" s="11">
        <v>19</v>
      </c>
      <c r="N19" s="12">
        <f t="shared" si="5"/>
        <v>14.503816793893129</v>
      </c>
      <c r="O19" s="11">
        <v>0</v>
      </c>
      <c r="P19" s="13">
        <f t="shared" si="6"/>
        <v>0</v>
      </c>
    </row>
    <row r="20" spans="1:16" ht="15.75" x14ac:dyDescent="0.25">
      <c r="A20" s="1"/>
      <c r="B20" s="17">
        <v>15</v>
      </c>
      <c r="C20" s="10" t="s">
        <v>27</v>
      </c>
      <c r="D20" s="25">
        <f t="shared" si="0"/>
        <v>63</v>
      </c>
      <c r="E20" s="11">
        <v>41</v>
      </c>
      <c r="F20" s="12">
        <f t="shared" si="1"/>
        <v>65.079365079365076</v>
      </c>
      <c r="G20" s="11">
        <v>3</v>
      </c>
      <c r="H20" s="12">
        <f t="shared" si="2"/>
        <v>4.7619047619047619</v>
      </c>
      <c r="I20" s="11">
        <v>10</v>
      </c>
      <c r="J20" s="12">
        <f t="shared" si="3"/>
        <v>15.873015873015872</v>
      </c>
      <c r="K20" s="11">
        <v>7</v>
      </c>
      <c r="L20" s="12">
        <f t="shared" si="4"/>
        <v>11.111111111111111</v>
      </c>
      <c r="M20" s="11">
        <v>2</v>
      </c>
      <c r="N20" s="12">
        <f t="shared" si="5"/>
        <v>3.1746031746031744</v>
      </c>
      <c r="O20" s="11">
        <v>0</v>
      </c>
      <c r="P20" s="13">
        <f t="shared" si="6"/>
        <v>0</v>
      </c>
    </row>
    <row r="21" spans="1:16" ht="15.75" x14ac:dyDescent="0.25">
      <c r="A21" s="1"/>
      <c r="B21" s="17">
        <v>16</v>
      </c>
      <c r="C21" s="10" t="s">
        <v>28</v>
      </c>
      <c r="D21" s="25">
        <f t="shared" si="0"/>
        <v>22</v>
      </c>
      <c r="E21" s="11">
        <v>8</v>
      </c>
      <c r="F21" s="12">
        <f t="shared" si="1"/>
        <v>36.363636363636367</v>
      </c>
      <c r="G21" s="11">
        <v>7</v>
      </c>
      <c r="H21" s="12">
        <f t="shared" si="2"/>
        <v>31.818181818181817</v>
      </c>
      <c r="I21" s="11">
        <v>5</v>
      </c>
      <c r="J21" s="12">
        <f t="shared" si="3"/>
        <v>22.727272727272727</v>
      </c>
      <c r="K21" s="11">
        <v>2</v>
      </c>
      <c r="L21" s="12">
        <f t="shared" si="4"/>
        <v>9.0909090909090917</v>
      </c>
      <c r="M21" s="11">
        <v>0</v>
      </c>
      <c r="N21" s="12">
        <f t="shared" si="5"/>
        <v>0</v>
      </c>
      <c r="O21" s="11">
        <v>0</v>
      </c>
      <c r="P21" s="13">
        <f t="shared" si="6"/>
        <v>0</v>
      </c>
    </row>
    <row r="22" spans="1:16" ht="15.75" x14ac:dyDescent="0.25">
      <c r="A22" s="1"/>
      <c r="B22" s="17">
        <v>17</v>
      </c>
      <c r="C22" s="10" t="s">
        <v>29</v>
      </c>
      <c r="D22" s="25">
        <f t="shared" si="0"/>
        <v>30</v>
      </c>
      <c r="E22" s="11">
        <v>13</v>
      </c>
      <c r="F22" s="12">
        <f t="shared" si="1"/>
        <v>43.333333333333336</v>
      </c>
      <c r="G22" s="11">
        <v>3</v>
      </c>
      <c r="H22" s="12">
        <f t="shared" si="2"/>
        <v>10</v>
      </c>
      <c r="I22" s="11">
        <v>8</v>
      </c>
      <c r="J22" s="12">
        <f t="shared" si="3"/>
        <v>26.666666666666668</v>
      </c>
      <c r="K22" s="11">
        <v>2</v>
      </c>
      <c r="L22" s="12">
        <f t="shared" si="4"/>
        <v>6.666666666666667</v>
      </c>
      <c r="M22" s="11">
        <v>4</v>
      </c>
      <c r="N22" s="12">
        <f t="shared" si="5"/>
        <v>13.333333333333334</v>
      </c>
      <c r="O22" s="11">
        <v>0</v>
      </c>
      <c r="P22" s="13">
        <f t="shared" si="6"/>
        <v>0</v>
      </c>
    </row>
    <row r="23" spans="1:16" ht="15.75" x14ac:dyDescent="0.25">
      <c r="A23" s="1"/>
      <c r="B23" s="17">
        <v>18</v>
      </c>
      <c r="C23" s="10" t="s">
        <v>30</v>
      </c>
      <c r="D23" s="25">
        <f t="shared" si="0"/>
        <v>17</v>
      </c>
      <c r="E23" s="11">
        <v>6</v>
      </c>
      <c r="F23" s="12">
        <f t="shared" si="1"/>
        <v>35.294117647058826</v>
      </c>
      <c r="G23" s="11">
        <v>3</v>
      </c>
      <c r="H23" s="12">
        <f t="shared" si="2"/>
        <v>17.647058823529413</v>
      </c>
      <c r="I23" s="11">
        <v>3</v>
      </c>
      <c r="J23" s="12">
        <f t="shared" si="3"/>
        <v>17.647058823529413</v>
      </c>
      <c r="K23" s="11">
        <v>1</v>
      </c>
      <c r="L23" s="12">
        <f t="shared" si="4"/>
        <v>5.8823529411764701</v>
      </c>
      <c r="M23" s="11">
        <v>4</v>
      </c>
      <c r="N23" s="12">
        <f t="shared" si="5"/>
        <v>23.52941176470588</v>
      </c>
      <c r="O23" s="11">
        <v>0</v>
      </c>
      <c r="P23" s="13">
        <f t="shared" si="6"/>
        <v>0</v>
      </c>
    </row>
    <row r="24" spans="1:16" ht="15.75" x14ac:dyDescent="0.25">
      <c r="A24" s="1"/>
      <c r="B24" s="17">
        <v>19</v>
      </c>
      <c r="C24" s="10" t="s">
        <v>31</v>
      </c>
      <c r="D24" s="25">
        <f t="shared" si="0"/>
        <v>84</v>
      </c>
      <c r="E24" s="11">
        <v>26</v>
      </c>
      <c r="F24" s="12">
        <f t="shared" si="1"/>
        <v>30.952380952380953</v>
      </c>
      <c r="G24" s="11">
        <v>16</v>
      </c>
      <c r="H24" s="12">
        <f t="shared" si="2"/>
        <v>19.047619047619047</v>
      </c>
      <c r="I24" s="11">
        <v>12</v>
      </c>
      <c r="J24" s="12">
        <f t="shared" si="3"/>
        <v>14.285714285714285</v>
      </c>
      <c r="K24" s="11">
        <v>7</v>
      </c>
      <c r="L24" s="12">
        <f t="shared" si="4"/>
        <v>8.3333333333333321</v>
      </c>
      <c r="M24" s="11">
        <v>23</v>
      </c>
      <c r="N24" s="12">
        <f t="shared" si="5"/>
        <v>27.380952380952383</v>
      </c>
      <c r="O24" s="11">
        <v>0</v>
      </c>
      <c r="P24" s="13">
        <f t="shared" si="6"/>
        <v>0</v>
      </c>
    </row>
    <row r="25" spans="1:16" ht="15.75" x14ac:dyDescent="0.25">
      <c r="A25" s="1"/>
      <c r="B25" s="17">
        <v>20</v>
      </c>
      <c r="C25" s="10" t="s">
        <v>32</v>
      </c>
      <c r="D25" s="25">
        <f t="shared" si="0"/>
        <v>76</v>
      </c>
      <c r="E25" s="11">
        <v>15</v>
      </c>
      <c r="F25" s="12">
        <f t="shared" si="1"/>
        <v>19.736842105263158</v>
      </c>
      <c r="G25" s="11">
        <v>24</v>
      </c>
      <c r="H25" s="12">
        <f t="shared" si="2"/>
        <v>31.578947368421051</v>
      </c>
      <c r="I25" s="11">
        <v>11</v>
      </c>
      <c r="J25" s="12">
        <f t="shared" si="3"/>
        <v>14.473684210526317</v>
      </c>
      <c r="K25" s="11">
        <v>7</v>
      </c>
      <c r="L25" s="12">
        <f t="shared" si="4"/>
        <v>9.2105263157894726</v>
      </c>
      <c r="M25" s="11">
        <v>19</v>
      </c>
      <c r="N25" s="12">
        <f t="shared" si="5"/>
        <v>25</v>
      </c>
      <c r="O25" s="11">
        <v>0</v>
      </c>
      <c r="P25" s="13">
        <f t="shared" si="6"/>
        <v>0</v>
      </c>
    </row>
    <row r="26" spans="1:16" ht="15.75" x14ac:dyDescent="0.25">
      <c r="A26" s="1"/>
      <c r="B26" s="17">
        <v>21</v>
      </c>
      <c r="C26" s="10" t="s">
        <v>33</v>
      </c>
      <c r="D26" s="25">
        <f t="shared" si="0"/>
        <v>32</v>
      </c>
      <c r="E26" s="11">
        <v>21</v>
      </c>
      <c r="F26" s="12">
        <f t="shared" si="1"/>
        <v>65.625</v>
      </c>
      <c r="G26" s="11">
        <v>0</v>
      </c>
      <c r="H26" s="12">
        <f t="shared" si="2"/>
        <v>0</v>
      </c>
      <c r="I26" s="11">
        <v>6</v>
      </c>
      <c r="J26" s="12">
        <f t="shared" si="3"/>
        <v>18.75</v>
      </c>
      <c r="K26" s="11">
        <v>2</v>
      </c>
      <c r="L26" s="12">
        <f t="shared" si="4"/>
        <v>6.25</v>
      </c>
      <c r="M26" s="11">
        <v>3</v>
      </c>
      <c r="N26" s="12">
        <f t="shared" si="5"/>
        <v>9.375</v>
      </c>
      <c r="O26" s="11">
        <v>0</v>
      </c>
      <c r="P26" s="13">
        <f t="shared" si="6"/>
        <v>0</v>
      </c>
    </row>
    <row r="27" spans="1:16" ht="15.75" x14ac:dyDescent="0.25">
      <c r="A27" s="1"/>
      <c r="B27" s="17">
        <v>22</v>
      </c>
      <c r="C27" s="10" t="s">
        <v>34</v>
      </c>
      <c r="D27" s="25">
        <f t="shared" si="0"/>
        <v>47</v>
      </c>
      <c r="E27" s="11">
        <v>15</v>
      </c>
      <c r="F27" s="12">
        <f t="shared" si="1"/>
        <v>31.914893617021278</v>
      </c>
      <c r="G27" s="11">
        <v>16</v>
      </c>
      <c r="H27" s="12">
        <f t="shared" si="2"/>
        <v>34.042553191489361</v>
      </c>
      <c r="I27" s="11">
        <v>7</v>
      </c>
      <c r="J27" s="12">
        <f t="shared" si="3"/>
        <v>14.893617021276595</v>
      </c>
      <c r="K27" s="11">
        <v>3</v>
      </c>
      <c r="L27" s="12">
        <f t="shared" si="4"/>
        <v>6.3829787234042552</v>
      </c>
      <c r="M27" s="11">
        <v>6</v>
      </c>
      <c r="N27" s="12">
        <f t="shared" si="5"/>
        <v>12.76595744680851</v>
      </c>
      <c r="O27" s="11">
        <v>0</v>
      </c>
      <c r="P27" s="13">
        <f t="shared" si="6"/>
        <v>0</v>
      </c>
    </row>
    <row r="28" spans="1:16" ht="15.75" x14ac:dyDescent="0.25">
      <c r="A28" s="1"/>
      <c r="B28" s="17">
        <v>23</v>
      </c>
      <c r="C28" s="10" t="s">
        <v>35</v>
      </c>
      <c r="D28" s="25">
        <f t="shared" si="0"/>
        <v>16</v>
      </c>
      <c r="E28" s="11">
        <v>3</v>
      </c>
      <c r="F28" s="12">
        <f t="shared" si="1"/>
        <v>18.75</v>
      </c>
      <c r="G28" s="11">
        <v>6</v>
      </c>
      <c r="H28" s="12">
        <f t="shared" si="2"/>
        <v>37.5</v>
      </c>
      <c r="I28" s="11">
        <v>5</v>
      </c>
      <c r="J28" s="12">
        <f t="shared" si="3"/>
        <v>31.25</v>
      </c>
      <c r="K28" s="11">
        <v>1</v>
      </c>
      <c r="L28" s="12">
        <f t="shared" si="4"/>
        <v>6.25</v>
      </c>
      <c r="M28" s="11">
        <v>1</v>
      </c>
      <c r="N28" s="12">
        <f t="shared" si="5"/>
        <v>6.25</v>
      </c>
      <c r="O28" s="11">
        <v>0</v>
      </c>
      <c r="P28" s="13">
        <f t="shared" si="6"/>
        <v>0</v>
      </c>
    </row>
    <row r="29" spans="1:16" ht="15.75" x14ac:dyDescent="0.25">
      <c r="A29" s="1"/>
      <c r="B29" s="17">
        <v>24</v>
      </c>
      <c r="C29" s="18" t="s">
        <v>36</v>
      </c>
      <c r="D29" s="25">
        <f t="shared" si="0"/>
        <v>46</v>
      </c>
      <c r="E29" s="11">
        <v>13</v>
      </c>
      <c r="F29" s="12">
        <f t="shared" si="1"/>
        <v>28.260869565217391</v>
      </c>
      <c r="G29" s="11">
        <v>18</v>
      </c>
      <c r="H29" s="12">
        <f t="shared" si="2"/>
        <v>39.130434782608695</v>
      </c>
      <c r="I29" s="11">
        <v>8</v>
      </c>
      <c r="J29" s="12">
        <f t="shared" si="3"/>
        <v>17.391304347826086</v>
      </c>
      <c r="K29" s="11">
        <v>3</v>
      </c>
      <c r="L29" s="12">
        <f t="shared" si="4"/>
        <v>6.5217391304347823</v>
      </c>
      <c r="M29" s="11">
        <v>3</v>
      </c>
      <c r="N29" s="12">
        <f t="shared" si="5"/>
        <v>6.5217391304347823</v>
      </c>
      <c r="O29" s="11">
        <v>1</v>
      </c>
      <c r="P29" s="13">
        <f t="shared" si="6"/>
        <v>2.1739130434782608</v>
      </c>
    </row>
    <row r="30" spans="1:16" ht="15.75" x14ac:dyDescent="0.25">
      <c r="A30" s="1"/>
      <c r="B30" s="17">
        <v>25</v>
      </c>
      <c r="C30" s="32" t="s">
        <v>37</v>
      </c>
      <c r="D30" s="25">
        <f t="shared" si="0"/>
        <v>59</v>
      </c>
      <c r="E30" s="11">
        <v>34</v>
      </c>
      <c r="F30" s="12">
        <f t="shared" si="1"/>
        <v>57.627118644067799</v>
      </c>
      <c r="G30" s="11">
        <v>5</v>
      </c>
      <c r="H30" s="12">
        <f t="shared" si="2"/>
        <v>8.4745762711864394</v>
      </c>
      <c r="I30" s="11">
        <v>12</v>
      </c>
      <c r="J30" s="12">
        <f t="shared" si="3"/>
        <v>20.33898305084746</v>
      </c>
      <c r="K30" s="11">
        <v>2</v>
      </c>
      <c r="L30" s="12">
        <f t="shared" si="4"/>
        <v>3.3898305084745761</v>
      </c>
      <c r="M30" s="11">
        <v>6</v>
      </c>
      <c r="N30" s="12">
        <f t="shared" si="5"/>
        <v>10.16949152542373</v>
      </c>
      <c r="O30" s="11">
        <v>0</v>
      </c>
      <c r="P30" s="13">
        <f t="shared" si="6"/>
        <v>0</v>
      </c>
    </row>
    <row r="31" spans="1:16" ht="15.75" x14ac:dyDescent="0.25">
      <c r="A31" s="1"/>
      <c r="B31" s="9">
        <v>26</v>
      </c>
      <c r="C31" s="24" t="s">
        <v>38</v>
      </c>
      <c r="D31" s="25">
        <f t="shared" si="0"/>
        <v>110</v>
      </c>
      <c r="E31" s="11">
        <v>13</v>
      </c>
      <c r="F31" s="12">
        <f t="shared" si="1"/>
        <v>11.818181818181818</v>
      </c>
      <c r="G31" s="11">
        <v>24</v>
      </c>
      <c r="H31" s="12">
        <f t="shared" si="2"/>
        <v>21.818181818181817</v>
      </c>
      <c r="I31" s="11">
        <v>7</v>
      </c>
      <c r="J31" s="12">
        <f t="shared" si="3"/>
        <v>6.3636363636363633</v>
      </c>
      <c r="K31" s="11">
        <v>20</v>
      </c>
      <c r="L31" s="12">
        <f t="shared" si="4"/>
        <v>18.181818181818183</v>
      </c>
      <c r="M31" s="11">
        <v>21</v>
      </c>
      <c r="N31" s="12">
        <f t="shared" si="5"/>
        <v>19.090909090909093</v>
      </c>
      <c r="O31" s="11">
        <v>25</v>
      </c>
      <c r="P31" s="13">
        <f t="shared" si="6"/>
        <v>22.727272727272727</v>
      </c>
    </row>
    <row r="32" spans="1:16" ht="16.5" thickBot="1" x14ac:dyDescent="0.3">
      <c r="A32" s="1"/>
      <c r="B32" s="20">
        <v>27</v>
      </c>
      <c r="C32" s="21" t="s">
        <v>39</v>
      </c>
      <c r="D32" s="25">
        <f t="shared" si="0"/>
        <v>4</v>
      </c>
      <c r="E32" s="11">
        <v>4</v>
      </c>
      <c r="F32" s="12">
        <f t="shared" si="1"/>
        <v>100</v>
      </c>
      <c r="G32" s="11"/>
      <c r="H32" s="12">
        <f t="shared" si="2"/>
        <v>0</v>
      </c>
      <c r="I32" s="11"/>
      <c r="J32" s="12">
        <f t="shared" si="3"/>
        <v>0</v>
      </c>
      <c r="K32" s="11"/>
      <c r="L32" s="12">
        <f t="shared" si="4"/>
        <v>0</v>
      </c>
      <c r="M32" s="11"/>
      <c r="N32" s="12">
        <f t="shared" si="5"/>
        <v>0</v>
      </c>
      <c r="O32" s="11"/>
      <c r="P32" s="13">
        <f t="shared" si="6"/>
        <v>0</v>
      </c>
    </row>
    <row r="33" spans="1:16" ht="16.5" thickBot="1" x14ac:dyDescent="0.3">
      <c r="A33" s="1"/>
      <c r="B33" s="40" t="s">
        <v>41</v>
      </c>
      <c r="C33" s="41"/>
      <c r="D33" s="26">
        <f>SUM(D6:D32)</f>
        <v>1576</v>
      </c>
      <c r="E33" s="23">
        <f>SUM(E6:E32)</f>
        <v>551</v>
      </c>
      <c r="F33" s="27">
        <f t="shared" si="1"/>
        <v>34.961928934010153</v>
      </c>
      <c r="G33" s="23">
        <f>SUM(G6:G32)</f>
        <v>366</v>
      </c>
      <c r="H33" s="27">
        <f t="shared" si="2"/>
        <v>23.223350253807105</v>
      </c>
      <c r="I33" s="23">
        <f>SUM(I6:I32)</f>
        <v>259</v>
      </c>
      <c r="J33" s="27">
        <f t="shared" si="3"/>
        <v>16.434010152284266</v>
      </c>
      <c r="K33" s="23">
        <f>SUM(K6:K32)</f>
        <v>133</v>
      </c>
      <c r="L33" s="27">
        <f t="shared" si="4"/>
        <v>8.4390862944162439</v>
      </c>
      <c r="M33" s="23">
        <f>SUM(M6:M32)</f>
        <v>233</v>
      </c>
      <c r="N33" s="27">
        <f>M33/D33*100</f>
        <v>14.784263959390865</v>
      </c>
      <c r="O33" s="23">
        <f>SUM(O6:O32)</f>
        <v>34</v>
      </c>
      <c r="P33" s="28">
        <f t="shared" si="6"/>
        <v>2.1573604060913705</v>
      </c>
    </row>
    <row r="34" spans="1:16" ht="16.5" thickBot="1" x14ac:dyDescent="0.3">
      <c r="A34" s="1"/>
      <c r="B34" s="40" t="s">
        <v>40</v>
      </c>
      <c r="C34" s="41"/>
      <c r="D34" s="26">
        <f>SUM(D6:D30)</f>
        <v>1462</v>
      </c>
      <c r="E34" s="23">
        <f>SUM(E6:E30)</f>
        <v>534</v>
      </c>
      <c r="F34" s="27">
        <f t="shared" ref="F34" si="7">E34*100/D34</f>
        <v>36.525307797537621</v>
      </c>
      <c r="G34" s="23">
        <f>SUM(G6:G30)</f>
        <v>342</v>
      </c>
      <c r="H34" s="27">
        <f t="shared" ref="H34" si="8">G34*100/D34</f>
        <v>23.392612859097127</v>
      </c>
      <c r="I34" s="23">
        <f>SUM(I6:I30)</f>
        <v>252</v>
      </c>
      <c r="J34" s="27">
        <f t="shared" ref="J34" si="9">I34*100/D34</f>
        <v>17.236662106703147</v>
      </c>
      <c r="K34" s="23">
        <f>SUM(K6:K30)</f>
        <v>113</v>
      </c>
      <c r="L34" s="27">
        <f t="shared" ref="L34" si="10">K34*100/D34</f>
        <v>7.729138166894665</v>
      </c>
      <c r="M34" s="23">
        <f>SUM(M6:M30)</f>
        <v>212</v>
      </c>
      <c r="N34" s="27">
        <f t="shared" ref="N34" si="11">M34*100/D34</f>
        <v>14.500683994528044</v>
      </c>
      <c r="O34" s="23">
        <f>SUM(O6:O30)</f>
        <v>9</v>
      </c>
      <c r="P34" s="28">
        <f t="shared" ref="P34" si="12">O34*100/D34</f>
        <v>0.61559507523939805</v>
      </c>
    </row>
    <row r="35" spans="1:16" x14ac:dyDescent="0.25">
      <c r="B35" s="42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</sheetData>
  <mergeCells count="14">
    <mergeCell ref="A15:A16"/>
    <mergeCell ref="B33:C33"/>
    <mergeCell ref="B34:C34"/>
    <mergeCell ref="B35:P35"/>
    <mergeCell ref="B1:P1"/>
    <mergeCell ref="B3:B5"/>
    <mergeCell ref="C3:C5"/>
    <mergeCell ref="D3:D5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0D65-4B50-4128-9DFB-E31651D10782}">
  <sheetPr>
    <tabColor theme="9" tint="0.79998168889431442"/>
  </sheetPr>
  <dimension ref="A1:P35"/>
  <sheetViews>
    <sheetView zoomScale="93" zoomScaleNormal="93" workbookViewId="0">
      <selection activeCell="B1" sqref="B1:P35"/>
    </sheetView>
  </sheetViews>
  <sheetFormatPr defaultRowHeight="15" x14ac:dyDescent="0.25"/>
  <cols>
    <col min="1" max="1" width="5.28515625" customWidth="1"/>
    <col min="3" max="3" width="24.5703125" customWidth="1"/>
    <col min="4" max="4" width="11.28515625" customWidth="1"/>
  </cols>
  <sheetData>
    <row r="1" spans="1:16" ht="15.75" x14ac:dyDescent="0.25">
      <c r="A1" s="1"/>
      <c r="B1" s="45" t="s">
        <v>46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2" customHeight="1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36" customHeight="1" x14ac:dyDescent="0.25">
      <c r="A3" s="1"/>
      <c r="B3" s="46" t="s">
        <v>0</v>
      </c>
      <c r="C3" s="49" t="s">
        <v>1</v>
      </c>
      <c r="D3" s="52" t="s">
        <v>2</v>
      </c>
      <c r="E3" s="55" t="s">
        <v>3</v>
      </c>
      <c r="F3" s="55"/>
      <c r="G3" s="55" t="s">
        <v>4</v>
      </c>
      <c r="H3" s="55"/>
      <c r="I3" s="55" t="s">
        <v>5</v>
      </c>
      <c r="J3" s="55"/>
      <c r="K3" s="55" t="s">
        <v>6</v>
      </c>
      <c r="L3" s="55"/>
      <c r="M3" s="55" t="s">
        <v>7</v>
      </c>
      <c r="N3" s="55"/>
      <c r="O3" s="55" t="s">
        <v>8</v>
      </c>
      <c r="P3" s="56"/>
    </row>
    <row r="4" spans="1:16" ht="28.5" x14ac:dyDescent="0.25">
      <c r="A4" s="1"/>
      <c r="B4" s="47"/>
      <c r="C4" s="50"/>
      <c r="D4" s="53"/>
      <c r="E4" s="3"/>
      <c r="F4" s="3"/>
      <c r="G4" s="3" t="s">
        <v>9</v>
      </c>
      <c r="H4" s="3" t="s">
        <v>10</v>
      </c>
      <c r="I4" s="3" t="s">
        <v>9</v>
      </c>
      <c r="J4" s="3" t="s">
        <v>10</v>
      </c>
      <c r="K4" s="3" t="s">
        <v>11</v>
      </c>
      <c r="L4" s="3" t="s">
        <v>10</v>
      </c>
      <c r="M4" s="3" t="s">
        <v>9</v>
      </c>
      <c r="N4" s="3" t="s">
        <v>10</v>
      </c>
      <c r="O4" s="3" t="s">
        <v>9</v>
      </c>
      <c r="P4" s="4" t="s">
        <v>10</v>
      </c>
    </row>
    <row r="5" spans="1:16" ht="15.75" thickBot="1" x14ac:dyDescent="0.3">
      <c r="A5" s="1"/>
      <c r="B5" s="48"/>
      <c r="C5" s="51"/>
      <c r="D5" s="54"/>
      <c r="E5" s="7" t="s">
        <v>12</v>
      </c>
      <c r="F5" s="7" t="s">
        <v>10</v>
      </c>
      <c r="G5" s="7" t="s">
        <v>12</v>
      </c>
      <c r="H5" s="7" t="s">
        <v>10</v>
      </c>
      <c r="I5" s="7" t="s">
        <v>12</v>
      </c>
      <c r="J5" s="7" t="s">
        <v>10</v>
      </c>
      <c r="K5" s="7" t="s">
        <v>12</v>
      </c>
      <c r="L5" s="7" t="s">
        <v>10</v>
      </c>
      <c r="M5" s="7" t="s">
        <v>12</v>
      </c>
      <c r="N5" s="7" t="s">
        <v>10</v>
      </c>
      <c r="O5" s="7" t="s">
        <v>12</v>
      </c>
      <c r="P5" s="8" t="s">
        <v>10</v>
      </c>
    </row>
    <row r="6" spans="1:16" ht="15.75" x14ac:dyDescent="0.25">
      <c r="A6" s="1"/>
      <c r="B6" s="9">
        <v>1</v>
      </c>
      <c r="C6" s="10" t="s">
        <v>13</v>
      </c>
      <c r="D6" s="25">
        <f>SUM(E6+G6+I6+K6+M6+O6)</f>
        <v>97</v>
      </c>
      <c r="E6" s="11">
        <f>SUM(МРТБ!E7+'РР ТБ'!E7)</f>
        <v>17</v>
      </c>
      <c r="F6" s="12">
        <f>E6/D6*100</f>
        <v>17.525773195876287</v>
      </c>
      <c r="G6" s="11">
        <f>SUM(МРТБ!G7+'РР ТБ'!G7)</f>
        <v>51</v>
      </c>
      <c r="H6" s="12">
        <f>G6/D6*100</f>
        <v>52.577319587628871</v>
      </c>
      <c r="I6" s="11">
        <f>SUM(МРТБ!I7+'РР ТБ'!I7)</f>
        <v>12</v>
      </c>
      <c r="J6" s="12">
        <f>I6/D6*100</f>
        <v>12.371134020618557</v>
      </c>
      <c r="K6" s="11">
        <f>SUM(МРТБ!K7+'РР ТБ'!K7)</f>
        <v>1</v>
      </c>
      <c r="L6" s="12">
        <f>K6/D6*100</f>
        <v>1.0309278350515463</v>
      </c>
      <c r="M6" s="11">
        <f>SUM(МРТБ!M7+'РР ТБ'!M7)</f>
        <v>14</v>
      </c>
      <c r="N6" s="12">
        <f>M6/D6*100</f>
        <v>14.432989690721648</v>
      </c>
      <c r="O6" s="11">
        <f>SUM(МРТБ!O7+'РР ТБ'!O7)</f>
        <v>2</v>
      </c>
      <c r="P6" s="13">
        <f>O6/D6*100</f>
        <v>2.0618556701030926</v>
      </c>
    </row>
    <row r="7" spans="1:16" ht="15.75" x14ac:dyDescent="0.25">
      <c r="A7" s="1"/>
      <c r="B7" s="17">
        <v>2</v>
      </c>
      <c r="C7" s="10" t="s">
        <v>14</v>
      </c>
      <c r="D7" s="25">
        <f t="shared" ref="D7:D32" si="0">SUM(E7+G7+I7+K7+M7+O7)</f>
        <v>134</v>
      </c>
      <c r="E7" s="11">
        <f>SUM(МРТБ!E8+'РР ТБ'!E8)</f>
        <v>37</v>
      </c>
      <c r="F7" s="12">
        <f t="shared" ref="F7:F33" si="1">E7/D7*100</f>
        <v>27.611940298507463</v>
      </c>
      <c r="G7" s="11">
        <f>SUM(МРТБ!G8+'РР ТБ'!G8)</f>
        <v>43</v>
      </c>
      <c r="H7" s="12">
        <f t="shared" ref="H7:H33" si="2">G7/D7*100</f>
        <v>32.089552238805972</v>
      </c>
      <c r="I7" s="11">
        <f>SUM(МРТБ!I8+'РР ТБ'!I8)</f>
        <v>22</v>
      </c>
      <c r="J7" s="12">
        <f t="shared" ref="J7:J33" si="3">I7/D7*100</f>
        <v>16.417910447761194</v>
      </c>
      <c r="K7" s="11">
        <f>SUM(МРТБ!K8+'РР ТБ'!K8)</f>
        <v>19</v>
      </c>
      <c r="L7" s="12">
        <f t="shared" ref="L7:L33" si="4">K7/D7*100</f>
        <v>14.17910447761194</v>
      </c>
      <c r="M7" s="11">
        <f>SUM(МРТБ!M8+'РР ТБ'!M8)</f>
        <v>12</v>
      </c>
      <c r="N7" s="12">
        <f t="shared" ref="N7:N32" si="5">M7/D7*100</f>
        <v>8.9552238805970141</v>
      </c>
      <c r="O7" s="11">
        <f>SUM(МРТБ!O8+'РР ТБ'!O8)</f>
        <v>1</v>
      </c>
      <c r="P7" s="13">
        <f t="shared" ref="P7:P33" si="6">O7/D7*100</f>
        <v>0.74626865671641784</v>
      </c>
    </row>
    <row r="8" spans="1:16" ht="15.75" x14ac:dyDescent="0.25">
      <c r="A8" s="1"/>
      <c r="B8" s="17">
        <v>3</v>
      </c>
      <c r="C8" s="10" t="s">
        <v>15</v>
      </c>
      <c r="D8" s="25">
        <f t="shared" si="0"/>
        <v>643</v>
      </c>
      <c r="E8" s="11">
        <f>SUM(МРТБ!E9+'РР ТБ'!E9)</f>
        <v>124</v>
      </c>
      <c r="F8" s="12">
        <f t="shared" si="1"/>
        <v>19.284603421461895</v>
      </c>
      <c r="G8" s="11">
        <f>SUM(МРТБ!G9+'РР ТБ'!G9)</f>
        <v>314</v>
      </c>
      <c r="H8" s="12">
        <f t="shared" si="2"/>
        <v>48.833592534992228</v>
      </c>
      <c r="I8" s="11">
        <f>SUM(МРТБ!I9+'РР ТБ'!I9)</f>
        <v>134</v>
      </c>
      <c r="J8" s="12">
        <f t="shared" si="3"/>
        <v>20.839813374805598</v>
      </c>
      <c r="K8" s="11">
        <f>SUM(МРТБ!K9+'РР ТБ'!K9)</f>
        <v>24</v>
      </c>
      <c r="L8" s="12">
        <f t="shared" si="4"/>
        <v>3.7325038880248838</v>
      </c>
      <c r="M8" s="11">
        <f>SUM(МРТБ!M9+'РР ТБ'!M9)</f>
        <v>47</v>
      </c>
      <c r="N8" s="12">
        <f t="shared" si="5"/>
        <v>7.309486780715396</v>
      </c>
      <c r="O8" s="11">
        <f>SUM(МРТБ!O9+'РР ТБ'!O9)</f>
        <v>0</v>
      </c>
      <c r="P8" s="13">
        <f t="shared" si="6"/>
        <v>0</v>
      </c>
    </row>
    <row r="9" spans="1:16" ht="15.75" x14ac:dyDescent="0.25">
      <c r="A9" s="1"/>
      <c r="B9" s="17">
        <v>4</v>
      </c>
      <c r="C9" s="10" t="s">
        <v>16</v>
      </c>
      <c r="D9" s="25">
        <f t="shared" si="0"/>
        <v>284</v>
      </c>
      <c r="E9" s="11">
        <f>SUM(МРТБ!E10+'РР ТБ'!E10)</f>
        <v>108</v>
      </c>
      <c r="F9" s="12">
        <f t="shared" si="1"/>
        <v>38.028169014084504</v>
      </c>
      <c r="G9" s="11">
        <f>SUM(МРТБ!G10+'РР ТБ'!G10)</f>
        <v>48</v>
      </c>
      <c r="H9" s="12">
        <f t="shared" si="2"/>
        <v>16.901408450704224</v>
      </c>
      <c r="I9" s="11">
        <f>SUM(МРТБ!I10+'РР ТБ'!I10)</f>
        <v>47</v>
      </c>
      <c r="J9" s="12">
        <f t="shared" si="3"/>
        <v>16.549295774647888</v>
      </c>
      <c r="K9" s="11">
        <f>SUM(МРТБ!K10+'РР ТБ'!K10)</f>
        <v>11</v>
      </c>
      <c r="L9" s="12">
        <f t="shared" si="4"/>
        <v>3.873239436619718</v>
      </c>
      <c r="M9" s="11">
        <f>SUM(МРТБ!M10+'РР ТБ'!M10)</f>
        <v>70</v>
      </c>
      <c r="N9" s="12">
        <f t="shared" si="5"/>
        <v>24.647887323943664</v>
      </c>
      <c r="O9" s="11">
        <f>SUM(МРТБ!O10+'РР ТБ'!O10)</f>
        <v>0</v>
      </c>
      <c r="P9" s="13">
        <f t="shared" si="6"/>
        <v>0</v>
      </c>
    </row>
    <row r="10" spans="1:16" ht="15.75" x14ac:dyDescent="0.25">
      <c r="A10" s="1"/>
      <c r="B10" s="17">
        <v>5</v>
      </c>
      <c r="C10" s="10" t="s">
        <v>17</v>
      </c>
      <c r="D10" s="25">
        <f t="shared" si="0"/>
        <v>131</v>
      </c>
      <c r="E10" s="11">
        <f>SUM(МРТБ!E11+'РР ТБ'!E11)</f>
        <v>71</v>
      </c>
      <c r="F10" s="12">
        <f t="shared" si="1"/>
        <v>54.198473282442748</v>
      </c>
      <c r="G10" s="11">
        <f>SUM(МРТБ!G11+'РР ТБ'!G11)</f>
        <v>24</v>
      </c>
      <c r="H10" s="12">
        <f t="shared" si="2"/>
        <v>18.320610687022899</v>
      </c>
      <c r="I10" s="11">
        <f>SUM(МРТБ!I11+'РР ТБ'!I11)</f>
        <v>27</v>
      </c>
      <c r="J10" s="12">
        <f t="shared" si="3"/>
        <v>20.610687022900763</v>
      </c>
      <c r="K10" s="11">
        <f>SUM(МРТБ!K11+'РР ТБ'!K11)</f>
        <v>5</v>
      </c>
      <c r="L10" s="12">
        <f t="shared" si="4"/>
        <v>3.8167938931297711</v>
      </c>
      <c r="M10" s="11">
        <f>SUM(МРТБ!M11+'РР ТБ'!M11)</f>
        <v>3</v>
      </c>
      <c r="N10" s="12">
        <f t="shared" si="5"/>
        <v>2.2900763358778624</v>
      </c>
      <c r="O10" s="11">
        <f>SUM(МРТБ!O11+'РР ТБ'!O11)</f>
        <v>1</v>
      </c>
      <c r="P10" s="13">
        <f t="shared" si="6"/>
        <v>0.76335877862595414</v>
      </c>
    </row>
    <row r="11" spans="1:16" ht="15.75" x14ac:dyDescent="0.25">
      <c r="A11" s="1"/>
      <c r="B11" s="17">
        <v>6</v>
      </c>
      <c r="C11" s="10" t="s">
        <v>18</v>
      </c>
      <c r="D11" s="25">
        <f t="shared" si="0"/>
        <v>139</v>
      </c>
      <c r="E11" s="11">
        <f>SUM(МРТБ!E12+'РР ТБ'!E12)</f>
        <v>83</v>
      </c>
      <c r="F11" s="12">
        <f t="shared" si="1"/>
        <v>59.712230215827333</v>
      </c>
      <c r="G11" s="11">
        <f>SUM(МРТБ!G12+'РР ТБ'!G12)</f>
        <v>2</v>
      </c>
      <c r="H11" s="12">
        <f t="shared" si="2"/>
        <v>1.4388489208633095</v>
      </c>
      <c r="I11" s="11">
        <f>SUM(МРТБ!I12+'РР ТБ'!I12)</f>
        <v>34</v>
      </c>
      <c r="J11" s="12">
        <f t="shared" si="3"/>
        <v>24.46043165467626</v>
      </c>
      <c r="K11" s="11">
        <f>SUM(МРТБ!K12+'РР ТБ'!K12)</f>
        <v>5</v>
      </c>
      <c r="L11" s="12">
        <f t="shared" si="4"/>
        <v>3.5971223021582732</v>
      </c>
      <c r="M11" s="11">
        <f>SUM(МРТБ!M12+'РР ТБ'!M12)</f>
        <v>15</v>
      </c>
      <c r="N11" s="12">
        <f t="shared" si="5"/>
        <v>10.791366906474821</v>
      </c>
      <c r="O11" s="11">
        <f>SUM(МРТБ!O12+'РР ТБ'!O12)</f>
        <v>0</v>
      </c>
      <c r="P11" s="13">
        <f t="shared" si="6"/>
        <v>0</v>
      </c>
    </row>
    <row r="12" spans="1:16" ht="15.75" x14ac:dyDescent="0.25">
      <c r="A12" s="1"/>
      <c r="B12" s="17">
        <v>7</v>
      </c>
      <c r="C12" s="10" t="s">
        <v>19</v>
      </c>
      <c r="D12" s="25">
        <f t="shared" si="0"/>
        <v>223</v>
      </c>
      <c r="E12" s="11">
        <f>SUM(МРТБ!E13+'РР ТБ'!E13)</f>
        <v>45</v>
      </c>
      <c r="F12" s="12">
        <f t="shared" si="1"/>
        <v>20.179372197309416</v>
      </c>
      <c r="G12" s="11">
        <f>SUM(МРТБ!G13+'РР ТБ'!G13)</f>
        <v>101</v>
      </c>
      <c r="H12" s="12">
        <f t="shared" si="2"/>
        <v>45.291479820627799</v>
      </c>
      <c r="I12" s="11">
        <f>SUM(МРТБ!I13+'РР ТБ'!I13)</f>
        <v>29</v>
      </c>
      <c r="J12" s="12">
        <f t="shared" si="3"/>
        <v>13.004484304932735</v>
      </c>
      <c r="K12" s="11">
        <f>SUM(МРТБ!K13+'РР ТБ'!K13)</f>
        <v>8</v>
      </c>
      <c r="L12" s="12">
        <f t="shared" si="4"/>
        <v>3.5874439461883409</v>
      </c>
      <c r="M12" s="11">
        <f>SUM(МРТБ!M13+'РР ТБ'!M13)</f>
        <v>30</v>
      </c>
      <c r="N12" s="12">
        <f t="shared" si="5"/>
        <v>13.452914798206278</v>
      </c>
      <c r="O12" s="11">
        <f>SUM(МРТБ!O13+'РР ТБ'!O13)</f>
        <v>10</v>
      </c>
      <c r="P12" s="13">
        <f t="shared" si="6"/>
        <v>4.4843049327354256</v>
      </c>
    </row>
    <row r="13" spans="1:16" ht="15.75" x14ac:dyDescent="0.25">
      <c r="A13" s="1"/>
      <c r="B13" s="17">
        <v>8</v>
      </c>
      <c r="C13" s="10" t="s">
        <v>20</v>
      </c>
      <c r="D13" s="25">
        <f t="shared" si="0"/>
        <v>107</v>
      </c>
      <c r="E13" s="11">
        <f>SUM(МРТБ!E14+'РР ТБ'!E14)</f>
        <v>73</v>
      </c>
      <c r="F13" s="12">
        <f t="shared" si="1"/>
        <v>68.224299065420553</v>
      </c>
      <c r="G13" s="11">
        <f>SUM(МРТБ!G14+'РР ТБ'!G14)</f>
        <v>0</v>
      </c>
      <c r="H13" s="12">
        <f t="shared" si="2"/>
        <v>0</v>
      </c>
      <c r="I13" s="11">
        <f>SUM(МРТБ!I14+'РР ТБ'!I14)</f>
        <v>13</v>
      </c>
      <c r="J13" s="12">
        <f t="shared" si="3"/>
        <v>12.149532710280374</v>
      </c>
      <c r="K13" s="11">
        <f>SUM(МРТБ!K14+'РР ТБ'!K14)</f>
        <v>7</v>
      </c>
      <c r="L13" s="12">
        <f t="shared" si="4"/>
        <v>6.5420560747663545</v>
      </c>
      <c r="M13" s="11">
        <f>SUM(МРТБ!M14+'РР ТБ'!M14)</f>
        <v>14</v>
      </c>
      <c r="N13" s="12">
        <f t="shared" si="5"/>
        <v>13.084112149532709</v>
      </c>
      <c r="O13" s="11">
        <f>SUM(МРТБ!O14+'РР ТБ'!O14)</f>
        <v>0</v>
      </c>
      <c r="P13" s="13">
        <f t="shared" si="6"/>
        <v>0</v>
      </c>
    </row>
    <row r="14" spans="1:16" ht="15.75" x14ac:dyDescent="0.25">
      <c r="A14" s="1"/>
      <c r="B14" s="17">
        <v>9</v>
      </c>
      <c r="C14" s="10" t="s">
        <v>21</v>
      </c>
      <c r="D14" s="25">
        <f t="shared" si="0"/>
        <v>209</v>
      </c>
      <c r="E14" s="11">
        <f>SUM(МРТБ!E15+'РР ТБ'!E15)</f>
        <v>51</v>
      </c>
      <c r="F14" s="12">
        <f t="shared" si="1"/>
        <v>24.401913875598087</v>
      </c>
      <c r="G14" s="11">
        <f>SUM(МРТБ!G15+'РР ТБ'!G15)</f>
        <v>79</v>
      </c>
      <c r="H14" s="12">
        <f t="shared" si="2"/>
        <v>37.799043062200951</v>
      </c>
      <c r="I14" s="11">
        <f>SUM(МРТБ!I15+'РР ТБ'!I15)</f>
        <v>45</v>
      </c>
      <c r="J14" s="12">
        <f t="shared" si="3"/>
        <v>21.5311004784689</v>
      </c>
      <c r="K14" s="11">
        <f>SUM(МРТБ!K15+'РР ТБ'!K15)</f>
        <v>4</v>
      </c>
      <c r="L14" s="12">
        <f t="shared" si="4"/>
        <v>1.9138755980861244</v>
      </c>
      <c r="M14" s="11">
        <f>SUM(МРТБ!M15+'РР ТБ'!M15)</f>
        <v>30</v>
      </c>
      <c r="N14" s="12">
        <f t="shared" si="5"/>
        <v>14.354066985645932</v>
      </c>
      <c r="O14" s="11">
        <f>SUM(МРТБ!O15+'РР ТБ'!O15)</f>
        <v>0</v>
      </c>
      <c r="P14" s="13">
        <f t="shared" si="6"/>
        <v>0</v>
      </c>
    </row>
    <row r="15" spans="1:16" ht="15.75" x14ac:dyDescent="0.25">
      <c r="A15" s="39"/>
      <c r="B15" s="17">
        <v>10</v>
      </c>
      <c r="C15" s="10" t="s">
        <v>22</v>
      </c>
      <c r="D15" s="25">
        <f t="shared" si="0"/>
        <v>126</v>
      </c>
      <c r="E15" s="11">
        <f>SUM(МРТБ!E16+'РР ТБ'!E16)</f>
        <v>75</v>
      </c>
      <c r="F15" s="12">
        <f t="shared" si="1"/>
        <v>59.523809523809526</v>
      </c>
      <c r="G15" s="11">
        <f>SUM(МРТБ!G16+'РР ТБ'!G16)</f>
        <v>25</v>
      </c>
      <c r="H15" s="12">
        <f t="shared" si="2"/>
        <v>19.841269841269842</v>
      </c>
      <c r="I15" s="11">
        <f>SUM(МРТБ!I16+'РР ТБ'!I16)</f>
        <v>10</v>
      </c>
      <c r="J15" s="12">
        <f t="shared" si="3"/>
        <v>7.9365079365079358</v>
      </c>
      <c r="K15" s="11">
        <f>SUM(МРТБ!K16+'РР ТБ'!K16)</f>
        <v>3</v>
      </c>
      <c r="L15" s="12">
        <f t="shared" si="4"/>
        <v>2.3809523809523809</v>
      </c>
      <c r="M15" s="11">
        <f>SUM(МРТБ!M16+'РР ТБ'!M16)</f>
        <v>13</v>
      </c>
      <c r="N15" s="12">
        <f t="shared" si="5"/>
        <v>10.317460317460316</v>
      </c>
      <c r="O15" s="11">
        <f>SUM(МРТБ!O16+'РР ТБ'!O16)</f>
        <v>0</v>
      </c>
      <c r="P15" s="13">
        <f t="shared" si="6"/>
        <v>0</v>
      </c>
    </row>
    <row r="16" spans="1:16" ht="15.75" x14ac:dyDescent="0.25">
      <c r="A16" s="39"/>
      <c r="B16" s="17">
        <v>11</v>
      </c>
      <c r="C16" s="10" t="s">
        <v>23</v>
      </c>
      <c r="D16" s="25">
        <f t="shared" si="0"/>
        <v>110</v>
      </c>
      <c r="E16" s="11">
        <f>SUM(МРТБ!E17+'РР ТБ'!E17)</f>
        <v>15</v>
      </c>
      <c r="F16" s="12">
        <f t="shared" si="1"/>
        <v>13.636363636363635</v>
      </c>
      <c r="G16" s="11">
        <f>SUM(МРТБ!G17+'РР ТБ'!G17)</f>
        <v>20</v>
      </c>
      <c r="H16" s="12">
        <f t="shared" si="2"/>
        <v>18.181818181818183</v>
      </c>
      <c r="I16" s="11">
        <f>SUM(МРТБ!I17+'РР ТБ'!I17)</f>
        <v>13</v>
      </c>
      <c r="J16" s="12">
        <f t="shared" si="3"/>
        <v>11.818181818181818</v>
      </c>
      <c r="K16" s="11">
        <f>SUM(МРТБ!K17+'РР ТБ'!K17)</f>
        <v>3</v>
      </c>
      <c r="L16" s="12">
        <f t="shared" si="4"/>
        <v>2.7272727272727271</v>
      </c>
      <c r="M16" s="11">
        <f>SUM(МРТБ!M17+'РР ТБ'!M17)</f>
        <v>58</v>
      </c>
      <c r="N16" s="12">
        <f t="shared" si="5"/>
        <v>52.72727272727272</v>
      </c>
      <c r="O16" s="11">
        <f>SUM(МРТБ!O17+'РР ТБ'!O17)</f>
        <v>1</v>
      </c>
      <c r="P16" s="13">
        <f t="shared" si="6"/>
        <v>0.90909090909090906</v>
      </c>
    </row>
    <row r="17" spans="1:16" ht="15.75" x14ac:dyDescent="0.25">
      <c r="A17" s="1"/>
      <c r="B17" s="17">
        <v>12</v>
      </c>
      <c r="C17" s="10" t="s">
        <v>24</v>
      </c>
      <c r="D17" s="25">
        <f t="shared" si="0"/>
        <v>241</v>
      </c>
      <c r="E17" s="11">
        <f>SUM(МРТБ!E18+'РР ТБ'!E18)</f>
        <v>91</v>
      </c>
      <c r="F17" s="12">
        <f t="shared" si="1"/>
        <v>37.759336099585063</v>
      </c>
      <c r="G17" s="11">
        <f>SUM(МРТБ!G18+'РР ТБ'!G18)</f>
        <v>69</v>
      </c>
      <c r="H17" s="12">
        <f t="shared" si="2"/>
        <v>28.630705394190869</v>
      </c>
      <c r="I17" s="11">
        <f>SUM(МРТБ!I18+'РР ТБ'!I18)</f>
        <v>44</v>
      </c>
      <c r="J17" s="12">
        <f t="shared" si="3"/>
        <v>18.257261410788381</v>
      </c>
      <c r="K17" s="11">
        <f>SUM(МРТБ!K18+'РР ТБ'!K18)</f>
        <v>18</v>
      </c>
      <c r="L17" s="12">
        <f t="shared" si="4"/>
        <v>7.4688796680497926</v>
      </c>
      <c r="M17" s="11">
        <f>SUM(МРТБ!M18+'РР ТБ'!M18)</f>
        <v>19</v>
      </c>
      <c r="N17" s="12">
        <f t="shared" si="5"/>
        <v>7.8838174273858916</v>
      </c>
      <c r="O17" s="11">
        <f>SUM(МРТБ!O18+'РР ТБ'!O18)</f>
        <v>0</v>
      </c>
      <c r="P17" s="13">
        <f t="shared" si="6"/>
        <v>0</v>
      </c>
    </row>
    <row r="18" spans="1:16" ht="15.75" x14ac:dyDescent="0.25">
      <c r="A18" s="1"/>
      <c r="B18" s="17">
        <v>13</v>
      </c>
      <c r="C18" s="10" t="s">
        <v>25</v>
      </c>
      <c r="D18" s="25">
        <f t="shared" si="0"/>
        <v>210</v>
      </c>
      <c r="E18" s="11">
        <f>SUM(МРТБ!E19+'РР ТБ'!E19)</f>
        <v>54</v>
      </c>
      <c r="F18" s="12">
        <f t="shared" si="1"/>
        <v>25.714285714285712</v>
      </c>
      <c r="G18" s="11">
        <f>SUM(МРТБ!G19+'РР ТБ'!G19)</f>
        <v>99</v>
      </c>
      <c r="H18" s="12">
        <f t="shared" si="2"/>
        <v>47.142857142857139</v>
      </c>
      <c r="I18" s="11">
        <f>SUM(МРТБ!I19+'РР ТБ'!I19)</f>
        <v>23</v>
      </c>
      <c r="J18" s="12">
        <f t="shared" si="3"/>
        <v>10.952380952380953</v>
      </c>
      <c r="K18" s="11">
        <f>SUM(МРТБ!K19+'РР ТБ'!K19)</f>
        <v>9</v>
      </c>
      <c r="L18" s="12">
        <f t="shared" si="4"/>
        <v>4.2857142857142856</v>
      </c>
      <c r="M18" s="11">
        <f>SUM(МРТБ!M19+'РР ТБ'!M19)</f>
        <v>24</v>
      </c>
      <c r="N18" s="12">
        <f t="shared" si="5"/>
        <v>11.428571428571429</v>
      </c>
      <c r="O18" s="11">
        <f>SUM(МРТБ!O19+'РР ТБ'!O19)</f>
        <v>1</v>
      </c>
      <c r="P18" s="13">
        <f t="shared" si="6"/>
        <v>0.47619047619047622</v>
      </c>
    </row>
    <row r="19" spans="1:16" ht="15.75" x14ac:dyDescent="0.25">
      <c r="A19" s="1"/>
      <c r="B19" s="17">
        <v>14</v>
      </c>
      <c r="C19" s="10" t="s">
        <v>26</v>
      </c>
      <c r="D19" s="25">
        <f t="shared" si="0"/>
        <v>493</v>
      </c>
      <c r="E19" s="11">
        <f>SUM(МРТБ!E20+'РР ТБ'!E20)</f>
        <v>322</v>
      </c>
      <c r="F19" s="12">
        <f t="shared" si="1"/>
        <v>65.314401622718051</v>
      </c>
      <c r="G19" s="11">
        <f>SUM(МРТБ!G20+'РР ТБ'!G20)</f>
        <v>0</v>
      </c>
      <c r="H19" s="12">
        <f t="shared" si="2"/>
        <v>0</v>
      </c>
      <c r="I19" s="11">
        <f>SUM(МРТБ!I20+'РР ТБ'!I20)</f>
        <v>75</v>
      </c>
      <c r="J19" s="12">
        <f t="shared" si="3"/>
        <v>15.212981744421908</v>
      </c>
      <c r="K19" s="11">
        <f>SUM(МРТБ!K20+'РР ТБ'!K20)</f>
        <v>20</v>
      </c>
      <c r="L19" s="12">
        <f t="shared" si="4"/>
        <v>4.056795131845842</v>
      </c>
      <c r="M19" s="11">
        <f>SUM(МРТБ!M20+'РР ТБ'!M20)</f>
        <v>75</v>
      </c>
      <c r="N19" s="12">
        <f t="shared" si="5"/>
        <v>15.212981744421908</v>
      </c>
      <c r="O19" s="11">
        <f>SUM(МРТБ!O20+'РР ТБ'!O20)</f>
        <v>1</v>
      </c>
      <c r="P19" s="13">
        <f t="shared" si="6"/>
        <v>0.20283975659229209</v>
      </c>
    </row>
    <row r="20" spans="1:16" ht="15.75" x14ac:dyDescent="0.25">
      <c r="A20" s="1"/>
      <c r="B20" s="17">
        <v>15</v>
      </c>
      <c r="C20" s="10" t="s">
        <v>27</v>
      </c>
      <c r="D20" s="25">
        <f t="shared" si="0"/>
        <v>183</v>
      </c>
      <c r="E20" s="11">
        <f>SUM(МРТБ!E21+'РР ТБ'!E21)</f>
        <v>126</v>
      </c>
      <c r="F20" s="12">
        <f t="shared" si="1"/>
        <v>68.852459016393439</v>
      </c>
      <c r="G20" s="11">
        <f>SUM(МРТБ!G21+'РР ТБ'!G21)</f>
        <v>6</v>
      </c>
      <c r="H20" s="12">
        <f t="shared" si="2"/>
        <v>3.278688524590164</v>
      </c>
      <c r="I20" s="11">
        <f>SUM(МРТБ!I21+'РР ТБ'!I21)</f>
        <v>29</v>
      </c>
      <c r="J20" s="12">
        <f t="shared" si="3"/>
        <v>15.846994535519126</v>
      </c>
      <c r="K20" s="11">
        <f>SUM(МРТБ!K21+'РР ТБ'!K21)</f>
        <v>11</v>
      </c>
      <c r="L20" s="12">
        <f t="shared" si="4"/>
        <v>6.0109289617486334</v>
      </c>
      <c r="M20" s="11">
        <f>SUM(МРТБ!M21+'РР ТБ'!M21)</f>
        <v>11</v>
      </c>
      <c r="N20" s="12">
        <f t="shared" si="5"/>
        <v>6.0109289617486334</v>
      </c>
      <c r="O20" s="11">
        <f>SUM(МРТБ!O21+'РР ТБ'!O21)</f>
        <v>0</v>
      </c>
      <c r="P20" s="13">
        <f t="shared" si="6"/>
        <v>0</v>
      </c>
    </row>
    <row r="21" spans="1:16" ht="15.75" x14ac:dyDescent="0.25">
      <c r="A21" s="1"/>
      <c r="B21" s="17">
        <v>16</v>
      </c>
      <c r="C21" s="10" t="s">
        <v>28</v>
      </c>
      <c r="D21" s="25">
        <f t="shared" si="0"/>
        <v>70</v>
      </c>
      <c r="E21" s="11">
        <f>SUM(МРТБ!E22+'РР ТБ'!E22)</f>
        <v>32</v>
      </c>
      <c r="F21" s="12">
        <f t="shared" si="1"/>
        <v>45.714285714285715</v>
      </c>
      <c r="G21" s="11">
        <f>SUM(МРТБ!G22+'РР ТБ'!G22)</f>
        <v>17</v>
      </c>
      <c r="H21" s="12">
        <f t="shared" si="2"/>
        <v>24.285714285714285</v>
      </c>
      <c r="I21" s="11">
        <f>SUM(МРТБ!I22+'РР ТБ'!I22)</f>
        <v>12</v>
      </c>
      <c r="J21" s="12">
        <f t="shared" si="3"/>
        <v>17.142857142857142</v>
      </c>
      <c r="K21" s="11">
        <f>SUM(МРТБ!K22+'РР ТБ'!K22)</f>
        <v>4</v>
      </c>
      <c r="L21" s="12">
        <f t="shared" si="4"/>
        <v>5.7142857142857144</v>
      </c>
      <c r="M21" s="11">
        <f>SUM(МРТБ!M22+'РР ТБ'!M22)</f>
        <v>4</v>
      </c>
      <c r="N21" s="12">
        <f t="shared" si="5"/>
        <v>5.7142857142857144</v>
      </c>
      <c r="O21" s="11">
        <f>SUM(МРТБ!O22+'РР ТБ'!O22)</f>
        <v>1</v>
      </c>
      <c r="P21" s="13">
        <f t="shared" si="6"/>
        <v>1.4285714285714286</v>
      </c>
    </row>
    <row r="22" spans="1:16" ht="15.75" x14ac:dyDescent="0.25">
      <c r="A22" s="1"/>
      <c r="B22" s="17">
        <v>17</v>
      </c>
      <c r="C22" s="10" t="s">
        <v>29</v>
      </c>
      <c r="D22" s="25">
        <f t="shared" si="0"/>
        <v>117</v>
      </c>
      <c r="E22" s="11">
        <f>SUM(МРТБ!E23+'РР ТБ'!E23)</f>
        <v>47</v>
      </c>
      <c r="F22" s="12">
        <f t="shared" si="1"/>
        <v>40.17094017094017</v>
      </c>
      <c r="G22" s="11">
        <f>SUM(МРТБ!G23+'РР ТБ'!G23)</f>
        <v>29</v>
      </c>
      <c r="H22" s="12">
        <f t="shared" si="2"/>
        <v>24.786324786324787</v>
      </c>
      <c r="I22" s="11">
        <f>SUM(МРТБ!I23+'РР ТБ'!I23)</f>
        <v>23</v>
      </c>
      <c r="J22" s="12">
        <f t="shared" si="3"/>
        <v>19.658119658119659</v>
      </c>
      <c r="K22" s="11">
        <f>SUM(МРТБ!K23+'РР ТБ'!K23)</f>
        <v>3</v>
      </c>
      <c r="L22" s="12">
        <f t="shared" si="4"/>
        <v>2.5641025641025639</v>
      </c>
      <c r="M22" s="11">
        <f>SUM(МРТБ!M23+'РР ТБ'!M23)</f>
        <v>15</v>
      </c>
      <c r="N22" s="12">
        <f t="shared" si="5"/>
        <v>12.820512820512819</v>
      </c>
      <c r="O22" s="11">
        <f>SUM(МРТБ!O23+'РР ТБ'!O23)</f>
        <v>0</v>
      </c>
      <c r="P22" s="13">
        <f t="shared" si="6"/>
        <v>0</v>
      </c>
    </row>
    <row r="23" spans="1:16" ht="15.75" x14ac:dyDescent="0.25">
      <c r="A23" s="1"/>
      <c r="B23" s="17">
        <v>18</v>
      </c>
      <c r="C23" s="10" t="s">
        <v>30</v>
      </c>
      <c r="D23" s="25">
        <f t="shared" si="0"/>
        <v>43</v>
      </c>
      <c r="E23" s="11">
        <f>SUM(МРТБ!E24+'РР ТБ'!E24)</f>
        <v>12</v>
      </c>
      <c r="F23" s="12">
        <f t="shared" si="1"/>
        <v>27.906976744186046</v>
      </c>
      <c r="G23" s="11">
        <f>SUM(МРТБ!G24+'РР ТБ'!G24)</f>
        <v>14</v>
      </c>
      <c r="H23" s="12">
        <f t="shared" si="2"/>
        <v>32.558139534883722</v>
      </c>
      <c r="I23" s="11">
        <f>SUM(МРТБ!I24+'РР ТБ'!I24)</f>
        <v>8</v>
      </c>
      <c r="J23" s="12">
        <f t="shared" si="3"/>
        <v>18.604651162790699</v>
      </c>
      <c r="K23" s="11">
        <f>SUM(МРТБ!K24+'РР ТБ'!K24)</f>
        <v>2</v>
      </c>
      <c r="L23" s="12">
        <f t="shared" si="4"/>
        <v>4.6511627906976747</v>
      </c>
      <c r="M23" s="11">
        <f>SUM(МРТБ!M24+'РР ТБ'!M24)</f>
        <v>7</v>
      </c>
      <c r="N23" s="12">
        <f t="shared" si="5"/>
        <v>16.279069767441861</v>
      </c>
      <c r="O23" s="11">
        <f>SUM(МРТБ!O24+'РР ТБ'!O24)</f>
        <v>0</v>
      </c>
      <c r="P23" s="13">
        <f t="shared" si="6"/>
        <v>0</v>
      </c>
    </row>
    <row r="24" spans="1:16" ht="15.75" x14ac:dyDescent="0.25">
      <c r="A24" s="1"/>
      <c r="B24" s="17">
        <v>19</v>
      </c>
      <c r="C24" s="10" t="s">
        <v>31</v>
      </c>
      <c r="D24" s="25">
        <f t="shared" si="0"/>
        <v>246</v>
      </c>
      <c r="E24" s="11">
        <f>SUM(МРТБ!E25+'РР ТБ'!E25)</f>
        <v>101</v>
      </c>
      <c r="F24" s="12">
        <f t="shared" si="1"/>
        <v>41.056910569105689</v>
      </c>
      <c r="G24" s="11">
        <f>SUM(МРТБ!G25+'РР ТБ'!G25)</f>
        <v>38</v>
      </c>
      <c r="H24" s="12">
        <f t="shared" si="2"/>
        <v>15.447154471544716</v>
      </c>
      <c r="I24" s="11">
        <f>SUM(МРТБ!I25+'РР ТБ'!I25)</f>
        <v>33</v>
      </c>
      <c r="J24" s="12">
        <f t="shared" si="3"/>
        <v>13.414634146341465</v>
      </c>
      <c r="K24" s="11">
        <f>SUM(МРТБ!K25+'РР ТБ'!K25)</f>
        <v>14</v>
      </c>
      <c r="L24" s="12">
        <f t="shared" si="4"/>
        <v>5.6910569105691051</v>
      </c>
      <c r="M24" s="11">
        <f>SUM(МРТБ!M25+'РР ТБ'!M25)</f>
        <v>59</v>
      </c>
      <c r="N24" s="12">
        <f t="shared" si="5"/>
        <v>23.983739837398375</v>
      </c>
      <c r="O24" s="11">
        <f>SUM(МРТБ!O25+'РР ТБ'!O25)</f>
        <v>1</v>
      </c>
      <c r="P24" s="13">
        <f t="shared" si="6"/>
        <v>0.40650406504065045</v>
      </c>
    </row>
    <row r="25" spans="1:16" ht="15.75" x14ac:dyDescent="0.25">
      <c r="A25" s="1"/>
      <c r="B25" s="17">
        <v>20</v>
      </c>
      <c r="C25" s="10" t="s">
        <v>32</v>
      </c>
      <c r="D25" s="25">
        <f t="shared" si="0"/>
        <v>186</v>
      </c>
      <c r="E25" s="11">
        <f>SUM(МРТБ!E26+'РР ТБ'!E26)</f>
        <v>42</v>
      </c>
      <c r="F25" s="12">
        <f t="shared" si="1"/>
        <v>22.58064516129032</v>
      </c>
      <c r="G25" s="11">
        <f>SUM(МРТБ!G26+'РР ТБ'!G26)</f>
        <v>58</v>
      </c>
      <c r="H25" s="12">
        <f t="shared" si="2"/>
        <v>31.182795698924732</v>
      </c>
      <c r="I25" s="11">
        <f>SUM(МРТБ!I26+'РР ТБ'!I26)</f>
        <v>36</v>
      </c>
      <c r="J25" s="12">
        <f t="shared" si="3"/>
        <v>19.35483870967742</v>
      </c>
      <c r="K25" s="11">
        <f>SUM(МРТБ!K26+'РР ТБ'!K26)</f>
        <v>8</v>
      </c>
      <c r="L25" s="12">
        <f t="shared" si="4"/>
        <v>4.3010752688172049</v>
      </c>
      <c r="M25" s="11">
        <f>SUM(МРТБ!M26+'РР ТБ'!M26)</f>
        <v>42</v>
      </c>
      <c r="N25" s="12">
        <f t="shared" si="5"/>
        <v>22.58064516129032</v>
      </c>
      <c r="O25" s="11">
        <f>SUM(МРТБ!O26+'РР ТБ'!O26)</f>
        <v>0</v>
      </c>
      <c r="P25" s="13">
        <f t="shared" si="6"/>
        <v>0</v>
      </c>
    </row>
    <row r="26" spans="1:16" ht="15.75" x14ac:dyDescent="0.25">
      <c r="A26" s="1"/>
      <c r="B26" s="17">
        <v>21</v>
      </c>
      <c r="C26" s="10" t="s">
        <v>33</v>
      </c>
      <c r="D26" s="25">
        <f t="shared" si="0"/>
        <v>85</v>
      </c>
      <c r="E26" s="11">
        <f>SUM(МРТБ!E27+'РР ТБ'!E27)</f>
        <v>64</v>
      </c>
      <c r="F26" s="12">
        <f t="shared" si="1"/>
        <v>75.294117647058826</v>
      </c>
      <c r="G26" s="11">
        <f>SUM(МРТБ!G27+'РР ТБ'!G27)</f>
        <v>1</v>
      </c>
      <c r="H26" s="12">
        <f t="shared" si="2"/>
        <v>1.1764705882352942</v>
      </c>
      <c r="I26" s="11">
        <f>SUM(МРТБ!I27+'РР ТБ'!I27)</f>
        <v>14</v>
      </c>
      <c r="J26" s="12">
        <f t="shared" si="3"/>
        <v>16.470588235294116</v>
      </c>
      <c r="K26" s="11">
        <f>SUM(МРТБ!K27+'РР ТБ'!K27)</f>
        <v>2</v>
      </c>
      <c r="L26" s="12">
        <f t="shared" si="4"/>
        <v>2.3529411764705883</v>
      </c>
      <c r="M26" s="11">
        <f>SUM(МРТБ!M27+'РР ТБ'!M27)</f>
        <v>3</v>
      </c>
      <c r="N26" s="12">
        <f t="shared" si="5"/>
        <v>3.5294117647058822</v>
      </c>
      <c r="O26" s="11">
        <f>SUM(МРТБ!O27+'РР ТБ'!O27)</f>
        <v>1</v>
      </c>
      <c r="P26" s="13">
        <f t="shared" si="6"/>
        <v>1.1764705882352942</v>
      </c>
    </row>
    <row r="27" spans="1:16" ht="15.75" x14ac:dyDescent="0.25">
      <c r="A27" s="1"/>
      <c r="B27" s="17">
        <v>22</v>
      </c>
      <c r="C27" s="10" t="s">
        <v>34</v>
      </c>
      <c r="D27" s="25">
        <f t="shared" si="0"/>
        <v>132</v>
      </c>
      <c r="E27" s="11">
        <f>SUM(МРТБ!E28+'РР ТБ'!E28)</f>
        <v>45</v>
      </c>
      <c r="F27" s="12">
        <f t="shared" si="1"/>
        <v>34.090909090909086</v>
      </c>
      <c r="G27" s="11">
        <f>SUM(МРТБ!G28+'РР ТБ'!G28)</f>
        <v>41</v>
      </c>
      <c r="H27" s="12">
        <f t="shared" si="2"/>
        <v>31.060606060606062</v>
      </c>
      <c r="I27" s="11">
        <f>SUM(МРТБ!I28+'РР ТБ'!I28)</f>
        <v>19</v>
      </c>
      <c r="J27" s="12">
        <f t="shared" si="3"/>
        <v>14.393939393939394</v>
      </c>
      <c r="K27" s="11">
        <f>SUM(МРТБ!K28+'РР ТБ'!K28)</f>
        <v>12</v>
      </c>
      <c r="L27" s="12">
        <f t="shared" si="4"/>
        <v>9.0909090909090917</v>
      </c>
      <c r="M27" s="11">
        <f>SUM(МРТБ!M28+'РР ТБ'!M28)</f>
        <v>15</v>
      </c>
      <c r="N27" s="12">
        <f t="shared" si="5"/>
        <v>11.363636363636363</v>
      </c>
      <c r="O27" s="11">
        <f>SUM(МРТБ!O28+'РР ТБ'!O28)</f>
        <v>0</v>
      </c>
      <c r="P27" s="13">
        <f t="shared" si="6"/>
        <v>0</v>
      </c>
    </row>
    <row r="28" spans="1:16" ht="15.75" x14ac:dyDescent="0.25">
      <c r="A28" s="1"/>
      <c r="B28" s="17">
        <v>23</v>
      </c>
      <c r="C28" s="10" t="s">
        <v>35</v>
      </c>
      <c r="D28" s="25">
        <f t="shared" si="0"/>
        <v>45</v>
      </c>
      <c r="E28" s="11">
        <f>SUM(МРТБ!E29+'РР ТБ'!E29)</f>
        <v>17</v>
      </c>
      <c r="F28" s="12">
        <f t="shared" si="1"/>
        <v>37.777777777777779</v>
      </c>
      <c r="G28" s="11">
        <f>SUM(МРТБ!G29+'РР ТБ'!G29)</f>
        <v>12</v>
      </c>
      <c r="H28" s="12">
        <f t="shared" si="2"/>
        <v>26.666666666666668</v>
      </c>
      <c r="I28" s="11">
        <f>SUM(МРТБ!I29+'РР ТБ'!I29)</f>
        <v>11</v>
      </c>
      <c r="J28" s="12">
        <f t="shared" si="3"/>
        <v>24.444444444444443</v>
      </c>
      <c r="K28" s="11">
        <f>SUM(МРТБ!K29+'РР ТБ'!K29)</f>
        <v>4</v>
      </c>
      <c r="L28" s="12">
        <f t="shared" si="4"/>
        <v>8.8888888888888893</v>
      </c>
      <c r="M28" s="11">
        <f>SUM(МРТБ!M29+'РР ТБ'!M29)</f>
        <v>1</v>
      </c>
      <c r="N28" s="12">
        <f t="shared" si="5"/>
        <v>2.2222222222222223</v>
      </c>
      <c r="O28" s="11">
        <f>SUM(МРТБ!O29+'РР ТБ'!O29)</f>
        <v>0</v>
      </c>
      <c r="P28" s="13">
        <f t="shared" si="6"/>
        <v>0</v>
      </c>
    </row>
    <row r="29" spans="1:16" ht="15.75" x14ac:dyDescent="0.25">
      <c r="A29" s="1"/>
      <c r="B29" s="17">
        <v>24</v>
      </c>
      <c r="C29" s="18" t="s">
        <v>36</v>
      </c>
      <c r="D29" s="25">
        <f t="shared" si="0"/>
        <v>110</v>
      </c>
      <c r="E29" s="11">
        <f>SUM(МРТБ!E30+'РР ТБ'!E30)</f>
        <v>29</v>
      </c>
      <c r="F29" s="12">
        <f t="shared" si="1"/>
        <v>26.36363636363636</v>
      </c>
      <c r="G29" s="11">
        <f>SUM(МРТБ!G30+'РР ТБ'!G30)</f>
        <v>39</v>
      </c>
      <c r="H29" s="12">
        <f t="shared" si="2"/>
        <v>35.454545454545453</v>
      </c>
      <c r="I29" s="11">
        <f>SUM(МРТБ!I30+'РР ТБ'!I30)</f>
        <v>20</v>
      </c>
      <c r="J29" s="12">
        <f t="shared" si="3"/>
        <v>18.181818181818183</v>
      </c>
      <c r="K29" s="11">
        <f>SUM(МРТБ!K30+'РР ТБ'!K30)</f>
        <v>8</v>
      </c>
      <c r="L29" s="12">
        <f t="shared" si="4"/>
        <v>7.2727272727272725</v>
      </c>
      <c r="M29" s="11">
        <f>SUM(МРТБ!M30+'РР ТБ'!M30)</f>
        <v>13</v>
      </c>
      <c r="N29" s="12">
        <f t="shared" si="5"/>
        <v>11.818181818181818</v>
      </c>
      <c r="O29" s="11">
        <f>SUM(МРТБ!O30+'РР ТБ'!O30)</f>
        <v>1</v>
      </c>
      <c r="P29" s="13">
        <f t="shared" si="6"/>
        <v>0.90909090909090906</v>
      </c>
    </row>
    <row r="30" spans="1:16" ht="15.75" x14ac:dyDescent="0.25">
      <c r="A30" s="1"/>
      <c r="B30" s="17">
        <v>25</v>
      </c>
      <c r="C30" s="32" t="s">
        <v>37</v>
      </c>
      <c r="D30" s="25">
        <f t="shared" si="0"/>
        <v>177</v>
      </c>
      <c r="E30" s="11">
        <f>SUM(МРТБ!E31+'РР ТБ'!E31)</f>
        <v>110</v>
      </c>
      <c r="F30" s="12">
        <f t="shared" si="1"/>
        <v>62.146892655367239</v>
      </c>
      <c r="G30" s="11">
        <f>SUM(МРТБ!G31+'РР ТБ'!G31)</f>
        <v>15</v>
      </c>
      <c r="H30" s="12">
        <f t="shared" si="2"/>
        <v>8.4745762711864394</v>
      </c>
      <c r="I30" s="11">
        <f>SUM(МРТБ!I31+'РР ТБ'!I31)</f>
        <v>27</v>
      </c>
      <c r="J30" s="12">
        <f t="shared" si="3"/>
        <v>15.254237288135593</v>
      </c>
      <c r="K30" s="11">
        <f>SUM(МРТБ!K31+'РР ТБ'!K31)</f>
        <v>5</v>
      </c>
      <c r="L30" s="12">
        <f t="shared" si="4"/>
        <v>2.8248587570621471</v>
      </c>
      <c r="M30" s="11">
        <f>SUM(МРТБ!M31+'РР ТБ'!M31)</f>
        <v>19</v>
      </c>
      <c r="N30" s="12">
        <f t="shared" si="5"/>
        <v>10.734463276836157</v>
      </c>
      <c r="O30" s="11">
        <f>SUM(МРТБ!O31+'РР ТБ'!O31)</f>
        <v>1</v>
      </c>
      <c r="P30" s="13">
        <f t="shared" si="6"/>
        <v>0.56497175141242939</v>
      </c>
    </row>
    <row r="31" spans="1:16" ht="15.75" x14ac:dyDescent="0.25">
      <c r="A31" s="1"/>
      <c r="B31" s="9">
        <v>26</v>
      </c>
      <c r="C31" s="24" t="s">
        <v>38</v>
      </c>
      <c r="D31" s="25">
        <f t="shared" si="0"/>
        <v>336</v>
      </c>
      <c r="E31" s="11">
        <f>SUM(МРТБ!E32+'РР ТБ'!E32)</f>
        <v>85</v>
      </c>
      <c r="F31" s="12">
        <f t="shared" si="1"/>
        <v>25.297619047619047</v>
      </c>
      <c r="G31" s="11">
        <f>SUM(МРТБ!G32+'РР ТБ'!G32)</f>
        <v>57</v>
      </c>
      <c r="H31" s="12">
        <f t="shared" si="2"/>
        <v>16.964285714285715</v>
      </c>
      <c r="I31" s="11">
        <f>SUM(МРТБ!I32+'РР ТБ'!I32)</f>
        <v>27</v>
      </c>
      <c r="J31" s="12">
        <f t="shared" si="3"/>
        <v>8.0357142857142865</v>
      </c>
      <c r="K31" s="11">
        <f>SUM(МРТБ!K32+'РР ТБ'!K32)</f>
        <v>78</v>
      </c>
      <c r="L31" s="12">
        <f t="shared" si="4"/>
        <v>23.214285714285715</v>
      </c>
      <c r="M31" s="11">
        <f>SUM(МРТБ!M32+'РР ТБ'!M32)</f>
        <v>58</v>
      </c>
      <c r="N31" s="12">
        <f t="shared" si="5"/>
        <v>17.261904761904763</v>
      </c>
      <c r="O31" s="11">
        <f>SUM(МРТБ!O32+'РР ТБ'!O32)</f>
        <v>31</v>
      </c>
      <c r="P31" s="13">
        <f t="shared" si="6"/>
        <v>9.2261904761904763</v>
      </c>
    </row>
    <row r="32" spans="1:16" ht="16.5" thickBot="1" x14ac:dyDescent="0.3">
      <c r="A32" s="1"/>
      <c r="B32" s="20">
        <v>27</v>
      </c>
      <c r="C32" s="21" t="s">
        <v>39</v>
      </c>
      <c r="D32" s="25">
        <f t="shared" si="0"/>
        <v>15</v>
      </c>
      <c r="E32" s="11">
        <f>SUM(МРТБ!E33+'РР ТБ'!E33)</f>
        <v>8</v>
      </c>
      <c r="F32" s="12">
        <f t="shared" si="1"/>
        <v>53.333333333333336</v>
      </c>
      <c r="G32" s="11">
        <f>SUM(МРТБ!G33+'РР ТБ'!G33)</f>
        <v>5</v>
      </c>
      <c r="H32" s="12">
        <f t="shared" si="2"/>
        <v>33.333333333333329</v>
      </c>
      <c r="I32" s="11">
        <f>SUM(МРТБ!I33+'РР ТБ'!I33)</f>
        <v>0</v>
      </c>
      <c r="J32" s="12">
        <f t="shared" si="3"/>
        <v>0</v>
      </c>
      <c r="K32" s="11">
        <f>SUM(МРТБ!K33+'РР ТБ'!K33)</f>
        <v>1</v>
      </c>
      <c r="L32" s="12">
        <f t="shared" si="4"/>
        <v>6.666666666666667</v>
      </c>
      <c r="M32" s="11">
        <f>SUM(МРТБ!M33+'РР ТБ'!M33)</f>
        <v>1</v>
      </c>
      <c r="N32" s="12">
        <f t="shared" si="5"/>
        <v>6.666666666666667</v>
      </c>
      <c r="O32" s="11">
        <f>SUM(МРТБ!O33+'РР ТБ'!O33)</f>
        <v>0</v>
      </c>
      <c r="P32" s="13">
        <f t="shared" si="6"/>
        <v>0</v>
      </c>
    </row>
    <row r="33" spans="1:16" ht="16.5" thickBot="1" x14ac:dyDescent="0.3">
      <c r="A33" s="1"/>
      <c r="B33" s="40" t="s">
        <v>41</v>
      </c>
      <c r="C33" s="41"/>
      <c r="D33" s="26">
        <f>SUM(D6:D32)</f>
        <v>4892</v>
      </c>
      <c r="E33" s="23">
        <f>SUM(E6:E32)</f>
        <v>1884</v>
      </c>
      <c r="F33" s="27">
        <f t="shared" si="1"/>
        <v>38.511856091578089</v>
      </c>
      <c r="G33" s="23">
        <f>SUM(G6:G32)</f>
        <v>1207</v>
      </c>
      <c r="H33" s="27">
        <f t="shared" si="2"/>
        <v>24.672935404742436</v>
      </c>
      <c r="I33" s="23">
        <f>SUM(I6:I32)</f>
        <v>787</v>
      </c>
      <c r="J33" s="27">
        <f t="shared" si="3"/>
        <v>16.087489779231397</v>
      </c>
      <c r="K33" s="23">
        <f>SUM(K6:K32)</f>
        <v>289</v>
      </c>
      <c r="L33" s="27">
        <f t="shared" si="4"/>
        <v>5.9076042518397385</v>
      </c>
      <c r="M33" s="23">
        <f>SUM(M6:M32)</f>
        <v>672</v>
      </c>
      <c r="N33" s="27">
        <f>M33/D33*100</f>
        <v>13.736713000817661</v>
      </c>
      <c r="O33" s="23">
        <f>SUM(O6:O32)</f>
        <v>53</v>
      </c>
      <c r="P33" s="28">
        <f t="shared" si="6"/>
        <v>1.0834014717906788</v>
      </c>
    </row>
    <row r="34" spans="1:16" ht="16.5" thickBot="1" x14ac:dyDescent="0.3">
      <c r="A34" s="1"/>
      <c r="B34" s="40" t="s">
        <v>40</v>
      </c>
      <c r="C34" s="41"/>
      <c r="D34" s="26">
        <f>SUM(D6:D30)</f>
        <v>4541</v>
      </c>
      <c r="E34" s="23">
        <f>SUM(E6:E30)</f>
        <v>1791</v>
      </c>
      <c r="F34" s="27">
        <f t="shared" ref="F34" si="7">E34*100/D34</f>
        <v>39.440651838802026</v>
      </c>
      <c r="G34" s="23">
        <f>SUM(G6:G30)</f>
        <v>1145</v>
      </c>
      <c r="H34" s="27">
        <f t="shared" ref="H34" si="8">G34*100/D34</f>
        <v>25.214710416207883</v>
      </c>
      <c r="I34" s="23">
        <f>SUM(I6:I30)</f>
        <v>760</v>
      </c>
      <c r="J34" s="27">
        <f t="shared" ref="J34" si="9">I34*100/D34</f>
        <v>16.736401673640167</v>
      </c>
      <c r="K34" s="23">
        <f>SUM(K6:K30)</f>
        <v>210</v>
      </c>
      <c r="L34" s="27">
        <f t="shared" ref="L34" si="10">K34*100/D34</f>
        <v>4.6245320414005722</v>
      </c>
      <c r="M34" s="23">
        <f>SUM(M6:M30)</f>
        <v>613</v>
      </c>
      <c r="N34" s="27">
        <f t="shared" ref="N34" si="11">M34*100/D34</f>
        <v>13.499229244659766</v>
      </c>
      <c r="O34" s="23">
        <f>SUM(O6:O30)</f>
        <v>22</v>
      </c>
      <c r="P34" s="28">
        <f t="shared" ref="P34" si="12">O34*100/D34</f>
        <v>0.48447478528958376</v>
      </c>
    </row>
    <row r="35" spans="1:16" x14ac:dyDescent="0.25">
      <c r="B35" s="42" t="s">
        <v>42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</sheetData>
  <mergeCells count="14">
    <mergeCell ref="B35:P35"/>
    <mergeCell ref="A15:A16"/>
    <mergeCell ref="B33:C33"/>
    <mergeCell ref="B34:C34"/>
    <mergeCell ref="B1:P1"/>
    <mergeCell ref="B3:B5"/>
    <mergeCell ref="C3:C5"/>
    <mergeCell ref="D3:D5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  <pageSetup paperSize="9" scale="8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6BB5-18A1-45B5-A157-B10C3B5BAEAF}">
  <sheetPr>
    <tabColor theme="9" tint="0.79998168889431442"/>
  </sheetPr>
  <dimension ref="A1:V40"/>
  <sheetViews>
    <sheetView workbookViewId="0">
      <selection activeCell="B36" sqref="B36:P36"/>
    </sheetView>
  </sheetViews>
  <sheetFormatPr defaultRowHeight="12.75" x14ac:dyDescent="0.2"/>
  <cols>
    <col min="1" max="1" width="4.85546875" style="1" customWidth="1"/>
    <col min="2" max="2" width="5.140625" style="1" customWidth="1"/>
    <col min="3" max="3" width="22.28515625" style="1" customWidth="1"/>
    <col min="4" max="4" width="10.5703125" style="1" customWidth="1"/>
    <col min="5" max="14" width="6.7109375" style="1" customWidth="1"/>
    <col min="15" max="16" width="6.28515625" style="1" customWidth="1"/>
    <col min="17" max="18" width="9.140625" style="1"/>
    <col min="19" max="19" width="10.5703125" style="1" bestFit="1" customWidth="1"/>
    <col min="20" max="256" width="9.140625" style="1"/>
    <col min="257" max="257" width="4.85546875" style="1" customWidth="1"/>
    <col min="258" max="258" width="5.140625" style="1" customWidth="1"/>
    <col min="259" max="259" width="22.28515625" style="1" customWidth="1"/>
    <col min="260" max="260" width="10.5703125" style="1" customWidth="1"/>
    <col min="261" max="270" width="6.7109375" style="1" customWidth="1"/>
    <col min="271" max="272" width="6.28515625" style="1" customWidth="1"/>
    <col min="273" max="274" width="9.140625" style="1"/>
    <col min="275" max="275" width="10.5703125" style="1" bestFit="1" customWidth="1"/>
    <col min="276" max="512" width="9.140625" style="1"/>
    <col min="513" max="513" width="4.85546875" style="1" customWidth="1"/>
    <col min="514" max="514" width="5.140625" style="1" customWidth="1"/>
    <col min="515" max="515" width="22.28515625" style="1" customWidth="1"/>
    <col min="516" max="516" width="10.5703125" style="1" customWidth="1"/>
    <col min="517" max="526" width="6.7109375" style="1" customWidth="1"/>
    <col min="527" max="528" width="6.28515625" style="1" customWidth="1"/>
    <col min="529" max="530" width="9.140625" style="1"/>
    <col min="531" max="531" width="10.5703125" style="1" bestFit="1" customWidth="1"/>
    <col min="532" max="768" width="9.140625" style="1"/>
    <col min="769" max="769" width="4.85546875" style="1" customWidth="1"/>
    <col min="770" max="770" width="5.140625" style="1" customWidth="1"/>
    <col min="771" max="771" width="22.28515625" style="1" customWidth="1"/>
    <col min="772" max="772" width="10.5703125" style="1" customWidth="1"/>
    <col min="773" max="782" width="6.7109375" style="1" customWidth="1"/>
    <col min="783" max="784" width="6.28515625" style="1" customWidth="1"/>
    <col min="785" max="786" width="9.140625" style="1"/>
    <col min="787" max="787" width="10.5703125" style="1" bestFit="1" customWidth="1"/>
    <col min="788" max="1024" width="9.140625" style="1"/>
    <col min="1025" max="1025" width="4.85546875" style="1" customWidth="1"/>
    <col min="1026" max="1026" width="5.140625" style="1" customWidth="1"/>
    <col min="1027" max="1027" width="22.28515625" style="1" customWidth="1"/>
    <col min="1028" max="1028" width="10.5703125" style="1" customWidth="1"/>
    <col min="1029" max="1038" width="6.7109375" style="1" customWidth="1"/>
    <col min="1039" max="1040" width="6.28515625" style="1" customWidth="1"/>
    <col min="1041" max="1042" width="9.140625" style="1"/>
    <col min="1043" max="1043" width="10.5703125" style="1" bestFit="1" customWidth="1"/>
    <col min="1044" max="1280" width="9.140625" style="1"/>
    <col min="1281" max="1281" width="4.85546875" style="1" customWidth="1"/>
    <col min="1282" max="1282" width="5.140625" style="1" customWidth="1"/>
    <col min="1283" max="1283" width="22.28515625" style="1" customWidth="1"/>
    <col min="1284" max="1284" width="10.5703125" style="1" customWidth="1"/>
    <col min="1285" max="1294" width="6.7109375" style="1" customWidth="1"/>
    <col min="1295" max="1296" width="6.28515625" style="1" customWidth="1"/>
    <col min="1297" max="1298" width="9.140625" style="1"/>
    <col min="1299" max="1299" width="10.5703125" style="1" bestFit="1" customWidth="1"/>
    <col min="1300" max="1536" width="9.140625" style="1"/>
    <col min="1537" max="1537" width="4.85546875" style="1" customWidth="1"/>
    <col min="1538" max="1538" width="5.140625" style="1" customWidth="1"/>
    <col min="1539" max="1539" width="22.28515625" style="1" customWidth="1"/>
    <col min="1540" max="1540" width="10.5703125" style="1" customWidth="1"/>
    <col min="1541" max="1550" width="6.7109375" style="1" customWidth="1"/>
    <col min="1551" max="1552" width="6.28515625" style="1" customWidth="1"/>
    <col min="1553" max="1554" width="9.140625" style="1"/>
    <col min="1555" max="1555" width="10.5703125" style="1" bestFit="1" customWidth="1"/>
    <col min="1556" max="1792" width="9.140625" style="1"/>
    <col min="1793" max="1793" width="4.85546875" style="1" customWidth="1"/>
    <col min="1794" max="1794" width="5.140625" style="1" customWidth="1"/>
    <col min="1795" max="1795" width="22.28515625" style="1" customWidth="1"/>
    <col min="1796" max="1796" width="10.5703125" style="1" customWidth="1"/>
    <col min="1797" max="1806" width="6.7109375" style="1" customWidth="1"/>
    <col min="1807" max="1808" width="6.28515625" style="1" customWidth="1"/>
    <col min="1809" max="1810" width="9.140625" style="1"/>
    <col min="1811" max="1811" width="10.5703125" style="1" bestFit="1" customWidth="1"/>
    <col min="1812" max="2048" width="9.140625" style="1"/>
    <col min="2049" max="2049" width="4.85546875" style="1" customWidth="1"/>
    <col min="2050" max="2050" width="5.140625" style="1" customWidth="1"/>
    <col min="2051" max="2051" width="22.28515625" style="1" customWidth="1"/>
    <col min="2052" max="2052" width="10.5703125" style="1" customWidth="1"/>
    <col min="2053" max="2062" width="6.7109375" style="1" customWidth="1"/>
    <col min="2063" max="2064" width="6.28515625" style="1" customWidth="1"/>
    <col min="2065" max="2066" width="9.140625" style="1"/>
    <col min="2067" max="2067" width="10.5703125" style="1" bestFit="1" customWidth="1"/>
    <col min="2068" max="2304" width="9.140625" style="1"/>
    <col min="2305" max="2305" width="4.85546875" style="1" customWidth="1"/>
    <col min="2306" max="2306" width="5.140625" style="1" customWidth="1"/>
    <col min="2307" max="2307" width="22.28515625" style="1" customWidth="1"/>
    <col min="2308" max="2308" width="10.5703125" style="1" customWidth="1"/>
    <col min="2309" max="2318" width="6.7109375" style="1" customWidth="1"/>
    <col min="2319" max="2320" width="6.28515625" style="1" customWidth="1"/>
    <col min="2321" max="2322" width="9.140625" style="1"/>
    <col min="2323" max="2323" width="10.5703125" style="1" bestFit="1" customWidth="1"/>
    <col min="2324" max="2560" width="9.140625" style="1"/>
    <col min="2561" max="2561" width="4.85546875" style="1" customWidth="1"/>
    <col min="2562" max="2562" width="5.140625" style="1" customWidth="1"/>
    <col min="2563" max="2563" width="22.28515625" style="1" customWidth="1"/>
    <col min="2564" max="2564" width="10.5703125" style="1" customWidth="1"/>
    <col min="2565" max="2574" width="6.7109375" style="1" customWidth="1"/>
    <col min="2575" max="2576" width="6.28515625" style="1" customWidth="1"/>
    <col min="2577" max="2578" width="9.140625" style="1"/>
    <col min="2579" max="2579" width="10.5703125" style="1" bestFit="1" customWidth="1"/>
    <col min="2580" max="2816" width="9.140625" style="1"/>
    <col min="2817" max="2817" width="4.85546875" style="1" customWidth="1"/>
    <col min="2818" max="2818" width="5.140625" style="1" customWidth="1"/>
    <col min="2819" max="2819" width="22.28515625" style="1" customWidth="1"/>
    <col min="2820" max="2820" width="10.5703125" style="1" customWidth="1"/>
    <col min="2821" max="2830" width="6.7109375" style="1" customWidth="1"/>
    <col min="2831" max="2832" width="6.28515625" style="1" customWidth="1"/>
    <col min="2833" max="2834" width="9.140625" style="1"/>
    <col min="2835" max="2835" width="10.5703125" style="1" bestFit="1" customWidth="1"/>
    <col min="2836" max="3072" width="9.140625" style="1"/>
    <col min="3073" max="3073" width="4.85546875" style="1" customWidth="1"/>
    <col min="3074" max="3074" width="5.140625" style="1" customWidth="1"/>
    <col min="3075" max="3075" width="22.28515625" style="1" customWidth="1"/>
    <col min="3076" max="3076" width="10.5703125" style="1" customWidth="1"/>
    <col min="3077" max="3086" width="6.7109375" style="1" customWidth="1"/>
    <col min="3087" max="3088" width="6.28515625" style="1" customWidth="1"/>
    <col min="3089" max="3090" width="9.140625" style="1"/>
    <col min="3091" max="3091" width="10.5703125" style="1" bestFit="1" customWidth="1"/>
    <col min="3092" max="3328" width="9.140625" style="1"/>
    <col min="3329" max="3329" width="4.85546875" style="1" customWidth="1"/>
    <col min="3330" max="3330" width="5.140625" style="1" customWidth="1"/>
    <col min="3331" max="3331" width="22.28515625" style="1" customWidth="1"/>
    <col min="3332" max="3332" width="10.5703125" style="1" customWidth="1"/>
    <col min="3333" max="3342" width="6.7109375" style="1" customWidth="1"/>
    <col min="3343" max="3344" width="6.28515625" style="1" customWidth="1"/>
    <col min="3345" max="3346" width="9.140625" style="1"/>
    <col min="3347" max="3347" width="10.5703125" style="1" bestFit="1" customWidth="1"/>
    <col min="3348" max="3584" width="9.140625" style="1"/>
    <col min="3585" max="3585" width="4.85546875" style="1" customWidth="1"/>
    <col min="3586" max="3586" width="5.140625" style="1" customWidth="1"/>
    <col min="3587" max="3587" width="22.28515625" style="1" customWidth="1"/>
    <col min="3588" max="3588" width="10.5703125" style="1" customWidth="1"/>
    <col min="3589" max="3598" width="6.7109375" style="1" customWidth="1"/>
    <col min="3599" max="3600" width="6.28515625" style="1" customWidth="1"/>
    <col min="3601" max="3602" width="9.140625" style="1"/>
    <col min="3603" max="3603" width="10.5703125" style="1" bestFit="1" customWidth="1"/>
    <col min="3604" max="3840" width="9.140625" style="1"/>
    <col min="3841" max="3841" width="4.85546875" style="1" customWidth="1"/>
    <col min="3842" max="3842" width="5.140625" style="1" customWidth="1"/>
    <col min="3843" max="3843" width="22.28515625" style="1" customWidth="1"/>
    <col min="3844" max="3844" width="10.5703125" style="1" customWidth="1"/>
    <col min="3845" max="3854" width="6.7109375" style="1" customWidth="1"/>
    <col min="3855" max="3856" width="6.28515625" style="1" customWidth="1"/>
    <col min="3857" max="3858" width="9.140625" style="1"/>
    <col min="3859" max="3859" width="10.5703125" style="1" bestFit="1" customWidth="1"/>
    <col min="3860" max="4096" width="9.140625" style="1"/>
    <col min="4097" max="4097" width="4.85546875" style="1" customWidth="1"/>
    <col min="4098" max="4098" width="5.140625" style="1" customWidth="1"/>
    <col min="4099" max="4099" width="22.28515625" style="1" customWidth="1"/>
    <col min="4100" max="4100" width="10.5703125" style="1" customWidth="1"/>
    <col min="4101" max="4110" width="6.7109375" style="1" customWidth="1"/>
    <col min="4111" max="4112" width="6.28515625" style="1" customWidth="1"/>
    <col min="4113" max="4114" width="9.140625" style="1"/>
    <col min="4115" max="4115" width="10.5703125" style="1" bestFit="1" customWidth="1"/>
    <col min="4116" max="4352" width="9.140625" style="1"/>
    <col min="4353" max="4353" width="4.85546875" style="1" customWidth="1"/>
    <col min="4354" max="4354" width="5.140625" style="1" customWidth="1"/>
    <col min="4355" max="4355" width="22.28515625" style="1" customWidth="1"/>
    <col min="4356" max="4356" width="10.5703125" style="1" customWidth="1"/>
    <col min="4357" max="4366" width="6.7109375" style="1" customWidth="1"/>
    <col min="4367" max="4368" width="6.28515625" style="1" customWidth="1"/>
    <col min="4369" max="4370" width="9.140625" style="1"/>
    <col min="4371" max="4371" width="10.5703125" style="1" bestFit="1" customWidth="1"/>
    <col min="4372" max="4608" width="9.140625" style="1"/>
    <col min="4609" max="4609" width="4.85546875" style="1" customWidth="1"/>
    <col min="4610" max="4610" width="5.140625" style="1" customWidth="1"/>
    <col min="4611" max="4611" width="22.28515625" style="1" customWidth="1"/>
    <col min="4612" max="4612" width="10.5703125" style="1" customWidth="1"/>
    <col min="4613" max="4622" width="6.7109375" style="1" customWidth="1"/>
    <col min="4623" max="4624" width="6.28515625" style="1" customWidth="1"/>
    <col min="4625" max="4626" width="9.140625" style="1"/>
    <col min="4627" max="4627" width="10.5703125" style="1" bestFit="1" customWidth="1"/>
    <col min="4628" max="4864" width="9.140625" style="1"/>
    <col min="4865" max="4865" width="4.85546875" style="1" customWidth="1"/>
    <col min="4866" max="4866" width="5.140625" style="1" customWidth="1"/>
    <col min="4867" max="4867" width="22.28515625" style="1" customWidth="1"/>
    <col min="4868" max="4868" width="10.5703125" style="1" customWidth="1"/>
    <col min="4869" max="4878" width="6.7109375" style="1" customWidth="1"/>
    <col min="4879" max="4880" width="6.28515625" style="1" customWidth="1"/>
    <col min="4881" max="4882" width="9.140625" style="1"/>
    <col min="4883" max="4883" width="10.5703125" style="1" bestFit="1" customWidth="1"/>
    <col min="4884" max="5120" width="9.140625" style="1"/>
    <col min="5121" max="5121" width="4.85546875" style="1" customWidth="1"/>
    <col min="5122" max="5122" width="5.140625" style="1" customWidth="1"/>
    <col min="5123" max="5123" width="22.28515625" style="1" customWidth="1"/>
    <col min="5124" max="5124" width="10.5703125" style="1" customWidth="1"/>
    <col min="5125" max="5134" width="6.7109375" style="1" customWidth="1"/>
    <col min="5135" max="5136" width="6.28515625" style="1" customWidth="1"/>
    <col min="5137" max="5138" width="9.140625" style="1"/>
    <col min="5139" max="5139" width="10.5703125" style="1" bestFit="1" customWidth="1"/>
    <col min="5140" max="5376" width="9.140625" style="1"/>
    <col min="5377" max="5377" width="4.85546875" style="1" customWidth="1"/>
    <col min="5378" max="5378" width="5.140625" style="1" customWidth="1"/>
    <col min="5379" max="5379" width="22.28515625" style="1" customWidth="1"/>
    <col min="5380" max="5380" width="10.5703125" style="1" customWidth="1"/>
    <col min="5381" max="5390" width="6.7109375" style="1" customWidth="1"/>
    <col min="5391" max="5392" width="6.28515625" style="1" customWidth="1"/>
    <col min="5393" max="5394" width="9.140625" style="1"/>
    <col min="5395" max="5395" width="10.5703125" style="1" bestFit="1" customWidth="1"/>
    <col min="5396" max="5632" width="9.140625" style="1"/>
    <col min="5633" max="5633" width="4.85546875" style="1" customWidth="1"/>
    <col min="5634" max="5634" width="5.140625" style="1" customWidth="1"/>
    <col min="5635" max="5635" width="22.28515625" style="1" customWidth="1"/>
    <col min="5636" max="5636" width="10.5703125" style="1" customWidth="1"/>
    <col min="5637" max="5646" width="6.7109375" style="1" customWidth="1"/>
    <col min="5647" max="5648" width="6.28515625" style="1" customWidth="1"/>
    <col min="5649" max="5650" width="9.140625" style="1"/>
    <col min="5651" max="5651" width="10.5703125" style="1" bestFit="1" customWidth="1"/>
    <col min="5652" max="5888" width="9.140625" style="1"/>
    <col min="5889" max="5889" width="4.85546875" style="1" customWidth="1"/>
    <col min="5890" max="5890" width="5.140625" style="1" customWidth="1"/>
    <col min="5891" max="5891" width="22.28515625" style="1" customWidth="1"/>
    <col min="5892" max="5892" width="10.5703125" style="1" customWidth="1"/>
    <col min="5893" max="5902" width="6.7109375" style="1" customWidth="1"/>
    <col min="5903" max="5904" width="6.28515625" style="1" customWidth="1"/>
    <col min="5905" max="5906" width="9.140625" style="1"/>
    <col min="5907" max="5907" width="10.5703125" style="1" bestFit="1" customWidth="1"/>
    <col min="5908" max="6144" width="9.140625" style="1"/>
    <col min="6145" max="6145" width="4.85546875" style="1" customWidth="1"/>
    <col min="6146" max="6146" width="5.140625" style="1" customWidth="1"/>
    <col min="6147" max="6147" width="22.28515625" style="1" customWidth="1"/>
    <col min="6148" max="6148" width="10.5703125" style="1" customWidth="1"/>
    <col min="6149" max="6158" width="6.7109375" style="1" customWidth="1"/>
    <col min="6159" max="6160" width="6.28515625" style="1" customWidth="1"/>
    <col min="6161" max="6162" width="9.140625" style="1"/>
    <col min="6163" max="6163" width="10.5703125" style="1" bestFit="1" customWidth="1"/>
    <col min="6164" max="6400" width="9.140625" style="1"/>
    <col min="6401" max="6401" width="4.85546875" style="1" customWidth="1"/>
    <col min="6402" max="6402" width="5.140625" style="1" customWidth="1"/>
    <col min="6403" max="6403" width="22.28515625" style="1" customWidth="1"/>
    <col min="6404" max="6404" width="10.5703125" style="1" customWidth="1"/>
    <col min="6405" max="6414" width="6.7109375" style="1" customWidth="1"/>
    <col min="6415" max="6416" width="6.28515625" style="1" customWidth="1"/>
    <col min="6417" max="6418" width="9.140625" style="1"/>
    <col min="6419" max="6419" width="10.5703125" style="1" bestFit="1" customWidth="1"/>
    <col min="6420" max="6656" width="9.140625" style="1"/>
    <col min="6657" max="6657" width="4.85546875" style="1" customWidth="1"/>
    <col min="6658" max="6658" width="5.140625" style="1" customWidth="1"/>
    <col min="6659" max="6659" width="22.28515625" style="1" customWidth="1"/>
    <col min="6660" max="6660" width="10.5703125" style="1" customWidth="1"/>
    <col min="6661" max="6670" width="6.7109375" style="1" customWidth="1"/>
    <col min="6671" max="6672" width="6.28515625" style="1" customWidth="1"/>
    <col min="6673" max="6674" width="9.140625" style="1"/>
    <col min="6675" max="6675" width="10.5703125" style="1" bestFit="1" customWidth="1"/>
    <col min="6676" max="6912" width="9.140625" style="1"/>
    <col min="6913" max="6913" width="4.85546875" style="1" customWidth="1"/>
    <col min="6914" max="6914" width="5.140625" style="1" customWidth="1"/>
    <col min="6915" max="6915" width="22.28515625" style="1" customWidth="1"/>
    <col min="6916" max="6916" width="10.5703125" style="1" customWidth="1"/>
    <col min="6917" max="6926" width="6.7109375" style="1" customWidth="1"/>
    <col min="6927" max="6928" width="6.28515625" style="1" customWidth="1"/>
    <col min="6929" max="6930" width="9.140625" style="1"/>
    <col min="6931" max="6931" width="10.5703125" style="1" bestFit="1" customWidth="1"/>
    <col min="6932" max="7168" width="9.140625" style="1"/>
    <col min="7169" max="7169" width="4.85546875" style="1" customWidth="1"/>
    <col min="7170" max="7170" width="5.140625" style="1" customWidth="1"/>
    <col min="7171" max="7171" width="22.28515625" style="1" customWidth="1"/>
    <col min="7172" max="7172" width="10.5703125" style="1" customWidth="1"/>
    <col min="7173" max="7182" width="6.7109375" style="1" customWidth="1"/>
    <col min="7183" max="7184" width="6.28515625" style="1" customWidth="1"/>
    <col min="7185" max="7186" width="9.140625" style="1"/>
    <col min="7187" max="7187" width="10.5703125" style="1" bestFit="1" customWidth="1"/>
    <col min="7188" max="7424" width="9.140625" style="1"/>
    <col min="7425" max="7425" width="4.85546875" style="1" customWidth="1"/>
    <col min="7426" max="7426" width="5.140625" style="1" customWidth="1"/>
    <col min="7427" max="7427" width="22.28515625" style="1" customWidth="1"/>
    <col min="7428" max="7428" width="10.5703125" style="1" customWidth="1"/>
    <col min="7429" max="7438" width="6.7109375" style="1" customWidth="1"/>
    <col min="7439" max="7440" width="6.28515625" style="1" customWidth="1"/>
    <col min="7441" max="7442" width="9.140625" style="1"/>
    <col min="7443" max="7443" width="10.5703125" style="1" bestFit="1" customWidth="1"/>
    <col min="7444" max="7680" width="9.140625" style="1"/>
    <col min="7681" max="7681" width="4.85546875" style="1" customWidth="1"/>
    <col min="7682" max="7682" width="5.140625" style="1" customWidth="1"/>
    <col min="7683" max="7683" width="22.28515625" style="1" customWidth="1"/>
    <col min="7684" max="7684" width="10.5703125" style="1" customWidth="1"/>
    <col min="7685" max="7694" width="6.7109375" style="1" customWidth="1"/>
    <col min="7695" max="7696" width="6.28515625" style="1" customWidth="1"/>
    <col min="7697" max="7698" width="9.140625" style="1"/>
    <col min="7699" max="7699" width="10.5703125" style="1" bestFit="1" customWidth="1"/>
    <col min="7700" max="7936" width="9.140625" style="1"/>
    <col min="7937" max="7937" width="4.85546875" style="1" customWidth="1"/>
    <col min="7938" max="7938" width="5.140625" style="1" customWidth="1"/>
    <col min="7939" max="7939" width="22.28515625" style="1" customWidth="1"/>
    <col min="7940" max="7940" width="10.5703125" style="1" customWidth="1"/>
    <col min="7941" max="7950" width="6.7109375" style="1" customWidth="1"/>
    <col min="7951" max="7952" width="6.28515625" style="1" customWidth="1"/>
    <col min="7953" max="7954" width="9.140625" style="1"/>
    <col min="7955" max="7955" width="10.5703125" style="1" bestFit="1" customWidth="1"/>
    <col min="7956" max="8192" width="9.140625" style="1"/>
    <col min="8193" max="8193" width="4.85546875" style="1" customWidth="1"/>
    <col min="8194" max="8194" width="5.140625" style="1" customWidth="1"/>
    <col min="8195" max="8195" width="22.28515625" style="1" customWidth="1"/>
    <col min="8196" max="8196" width="10.5703125" style="1" customWidth="1"/>
    <col min="8197" max="8206" width="6.7109375" style="1" customWidth="1"/>
    <col min="8207" max="8208" width="6.28515625" style="1" customWidth="1"/>
    <col min="8209" max="8210" width="9.140625" style="1"/>
    <col min="8211" max="8211" width="10.5703125" style="1" bestFit="1" customWidth="1"/>
    <col min="8212" max="8448" width="9.140625" style="1"/>
    <col min="8449" max="8449" width="4.85546875" style="1" customWidth="1"/>
    <col min="8450" max="8450" width="5.140625" style="1" customWidth="1"/>
    <col min="8451" max="8451" width="22.28515625" style="1" customWidth="1"/>
    <col min="8452" max="8452" width="10.5703125" style="1" customWidth="1"/>
    <col min="8453" max="8462" width="6.7109375" style="1" customWidth="1"/>
    <col min="8463" max="8464" width="6.28515625" style="1" customWidth="1"/>
    <col min="8465" max="8466" width="9.140625" style="1"/>
    <col min="8467" max="8467" width="10.5703125" style="1" bestFit="1" customWidth="1"/>
    <col min="8468" max="8704" width="9.140625" style="1"/>
    <col min="8705" max="8705" width="4.85546875" style="1" customWidth="1"/>
    <col min="8706" max="8706" width="5.140625" style="1" customWidth="1"/>
    <col min="8707" max="8707" width="22.28515625" style="1" customWidth="1"/>
    <col min="8708" max="8708" width="10.5703125" style="1" customWidth="1"/>
    <col min="8709" max="8718" width="6.7109375" style="1" customWidth="1"/>
    <col min="8719" max="8720" width="6.28515625" style="1" customWidth="1"/>
    <col min="8721" max="8722" width="9.140625" style="1"/>
    <col min="8723" max="8723" width="10.5703125" style="1" bestFit="1" customWidth="1"/>
    <col min="8724" max="8960" width="9.140625" style="1"/>
    <col min="8961" max="8961" width="4.85546875" style="1" customWidth="1"/>
    <col min="8962" max="8962" width="5.140625" style="1" customWidth="1"/>
    <col min="8963" max="8963" width="22.28515625" style="1" customWidth="1"/>
    <col min="8964" max="8964" width="10.5703125" style="1" customWidth="1"/>
    <col min="8965" max="8974" width="6.7109375" style="1" customWidth="1"/>
    <col min="8975" max="8976" width="6.28515625" style="1" customWidth="1"/>
    <col min="8977" max="8978" width="9.140625" style="1"/>
    <col min="8979" max="8979" width="10.5703125" style="1" bestFit="1" customWidth="1"/>
    <col min="8980" max="9216" width="9.140625" style="1"/>
    <col min="9217" max="9217" width="4.85546875" style="1" customWidth="1"/>
    <col min="9218" max="9218" width="5.140625" style="1" customWidth="1"/>
    <col min="9219" max="9219" width="22.28515625" style="1" customWidth="1"/>
    <col min="9220" max="9220" width="10.5703125" style="1" customWidth="1"/>
    <col min="9221" max="9230" width="6.7109375" style="1" customWidth="1"/>
    <col min="9231" max="9232" width="6.28515625" style="1" customWidth="1"/>
    <col min="9233" max="9234" width="9.140625" style="1"/>
    <col min="9235" max="9235" width="10.5703125" style="1" bestFit="1" customWidth="1"/>
    <col min="9236" max="9472" width="9.140625" style="1"/>
    <col min="9473" max="9473" width="4.85546875" style="1" customWidth="1"/>
    <col min="9474" max="9474" width="5.140625" style="1" customWidth="1"/>
    <col min="9475" max="9475" width="22.28515625" style="1" customWidth="1"/>
    <col min="9476" max="9476" width="10.5703125" style="1" customWidth="1"/>
    <col min="9477" max="9486" width="6.7109375" style="1" customWidth="1"/>
    <col min="9487" max="9488" width="6.28515625" style="1" customWidth="1"/>
    <col min="9489" max="9490" width="9.140625" style="1"/>
    <col min="9491" max="9491" width="10.5703125" style="1" bestFit="1" customWidth="1"/>
    <col min="9492" max="9728" width="9.140625" style="1"/>
    <col min="9729" max="9729" width="4.85546875" style="1" customWidth="1"/>
    <col min="9730" max="9730" width="5.140625" style="1" customWidth="1"/>
    <col min="9731" max="9731" width="22.28515625" style="1" customWidth="1"/>
    <col min="9732" max="9732" width="10.5703125" style="1" customWidth="1"/>
    <col min="9733" max="9742" width="6.7109375" style="1" customWidth="1"/>
    <col min="9743" max="9744" width="6.28515625" style="1" customWidth="1"/>
    <col min="9745" max="9746" width="9.140625" style="1"/>
    <col min="9747" max="9747" width="10.5703125" style="1" bestFit="1" customWidth="1"/>
    <col min="9748" max="9984" width="9.140625" style="1"/>
    <col min="9985" max="9985" width="4.85546875" style="1" customWidth="1"/>
    <col min="9986" max="9986" width="5.140625" style="1" customWidth="1"/>
    <col min="9987" max="9987" width="22.28515625" style="1" customWidth="1"/>
    <col min="9988" max="9988" width="10.5703125" style="1" customWidth="1"/>
    <col min="9989" max="9998" width="6.7109375" style="1" customWidth="1"/>
    <col min="9999" max="10000" width="6.28515625" style="1" customWidth="1"/>
    <col min="10001" max="10002" width="9.140625" style="1"/>
    <col min="10003" max="10003" width="10.5703125" style="1" bestFit="1" customWidth="1"/>
    <col min="10004" max="10240" width="9.140625" style="1"/>
    <col min="10241" max="10241" width="4.85546875" style="1" customWidth="1"/>
    <col min="10242" max="10242" width="5.140625" style="1" customWidth="1"/>
    <col min="10243" max="10243" width="22.28515625" style="1" customWidth="1"/>
    <col min="10244" max="10244" width="10.5703125" style="1" customWidth="1"/>
    <col min="10245" max="10254" width="6.7109375" style="1" customWidth="1"/>
    <col min="10255" max="10256" width="6.28515625" style="1" customWidth="1"/>
    <col min="10257" max="10258" width="9.140625" style="1"/>
    <col min="10259" max="10259" width="10.5703125" style="1" bestFit="1" customWidth="1"/>
    <col min="10260" max="10496" width="9.140625" style="1"/>
    <col min="10497" max="10497" width="4.85546875" style="1" customWidth="1"/>
    <col min="10498" max="10498" width="5.140625" style="1" customWidth="1"/>
    <col min="10499" max="10499" width="22.28515625" style="1" customWidth="1"/>
    <col min="10500" max="10500" width="10.5703125" style="1" customWidth="1"/>
    <col min="10501" max="10510" width="6.7109375" style="1" customWidth="1"/>
    <col min="10511" max="10512" width="6.28515625" style="1" customWidth="1"/>
    <col min="10513" max="10514" width="9.140625" style="1"/>
    <col min="10515" max="10515" width="10.5703125" style="1" bestFit="1" customWidth="1"/>
    <col min="10516" max="10752" width="9.140625" style="1"/>
    <col min="10753" max="10753" width="4.85546875" style="1" customWidth="1"/>
    <col min="10754" max="10754" width="5.140625" style="1" customWidth="1"/>
    <col min="10755" max="10755" width="22.28515625" style="1" customWidth="1"/>
    <col min="10756" max="10756" width="10.5703125" style="1" customWidth="1"/>
    <col min="10757" max="10766" width="6.7109375" style="1" customWidth="1"/>
    <col min="10767" max="10768" width="6.28515625" style="1" customWidth="1"/>
    <col min="10769" max="10770" width="9.140625" style="1"/>
    <col min="10771" max="10771" width="10.5703125" style="1" bestFit="1" customWidth="1"/>
    <col min="10772" max="11008" width="9.140625" style="1"/>
    <col min="11009" max="11009" width="4.85546875" style="1" customWidth="1"/>
    <col min="11010" max="11010" width="5.140625" style="1" customWidth="1"/>
    <col min="11011" max="11011" width="22.28515625" style="1" customWidth="1"/>
    <col min="11012" max="11012" width="10.5703125" style="1" customWidth="1"/>
    <col min="11013" max="11022" width="6.7109375" style="1" customWidth="1"/>
    <col min="11023" max="11024" width="6.28515625" style="1" customWidth="1"/>
    <col min="11025" max="11026" width="9.140625" style="1"/>
    <col min="11027" max="11027" width="10.5703125" style="1" bestFit="1" customWidth="1"/>
    <col min="11028" max="11264" width="9.140625" style="1"/>
    <col min="11265" max="11265" width="4.85546875" style="1" customWidth="1"/>
    <col min="11266" max="11266" width="5.140625" style="1" customWidth="1"/>
    <col min="11267" max="11267" width="22.28515625" style="1" customWidth="1"/>
    <col min="11268" max="11268" width="10.5703125" style="1" customWidth="1"/>
    <col min="11269" max="11278" width="6.7109375" style="1" customWidth="1"/>
    <col min="11279" max="11280" width="6.28515625" style="1" customWidth="1"/>
    <col min="11281" max="11282" width="9.140625" style="1"/>
    <col min="11283" max="11283" width="10.5703125" style="1" bestFit="1" customWidth="1"/>
    <col min="11284" max="11520" width="9.140625" style="1"/>
    <col min="11521" max="11521" width="4.85546875" style="1" customWidth="1"/>
    <col min="11522" max="11522" width="5.140625" style="1" customWidth="1"/>
    <col min="11523" max="11523" width="22.28515625" style="1" customWidth="1"/>
    <col min="11524" max="11524" width="10.5703125" style="1" customWidth="1"/>
    <col min="11525" max="11534" width="6.7109375" style="1" customWidth="1"/>
    <col min="11535" max="11536" width="6.28515625" style="1" customWidth="1"/>
    <col min="11537" max="11538" width="9.140625" style="1"/>
    <col min="11539" max="11539" width="10.5703125" style="1" bestFit="1" customWidth="1"/>
    <col min="11540" max="11776" width="9.140625" style="1"/>
    <col min="11777" max="11777" width="4.85546875" style="1" customWidth="1"/>
    <col min="11778" max="11778" width="5.140625" style="1" customWidth="1"/>
    <col min="11779" max="11779" width="22.28515625" style="1" customWidth="1"/>
    <col min="11780" max="11780" width="10.5703125" style="1" customWidth="1"/>
    <col min="11781" max="11790" width="6.7109375" style="1" customWidth="1"/>
    <col min="11791" max="11792" width="6.28515625" style="1" customWidth="1"/>
    <col min="11793" max="11794" width="9.140625" style="1"/>
    <col min="11795" max="11795" width="10.5703125" style="1" bestFit="1" customWidth="1"/>
    <col min="11796" max="12032" width="9.140625" style="1"/>
    <col min="12033" max="12033" width="4.85546875" style="1" customWidth="1"/>
    <col min="12034" max="12034" width="5.140625" style="1" customWidth="1"/>
    <col min="12035" max="12035" width="22.28515625" style="1" customWidth="1"/>
    <col min="12036" max="12036" width="10.5703125" style="1" customWidth="1"/>
    <col min="12037" max="12046" width="6.7109375" style="1" customWidth="1"/>
    <col min="12047" max="12048" width="6.28515625" style="1" customWidth="1"/>
    <col min="12049" max="12050" width="9.140625" style="1"/>
    <col min="12051" max="12051" width="10.5703125" style="1" bestFit="1" customWidth="1"/>
    <col min="12052" max="12288" width="9.140625" style="1"/>
    <col min="12289" max="12289" width="4.85546875" style="1" customWidth="1"/>
    <col min="12290" max="12290" width="5.140625" style="1" customWidth="1"/>
    <col min="12291" max="12291" width="22.28515625" style="1" customWidth="1"/>
    <col min="12292" max="12292" width="10.5703125" style="1" customWidth="1"/>
    <col min="12293" max="12302" width="6.7109375" style="1" customWidth="1"/>
    <col min="12303" max="12304" width="6.28515625" style="1" customWidth="1"/>
    <col min="12305" max="12306" width="9.140625" style="1"/>
    <col min="12307" max="12307" width="10.5703125" style="1" bestFit="1" customWidth="1"/>
    <col min="12308" max="12544" width="9.140625" style="1"/>
    <col min="12545" max="12545" width="4.85546875" style="1" customWidth="1"/>
    <col min="12546" max="12546" width="5.140625" style="1" customWidth="1"/>
    <col min="12547" max="12547" width="22.28515625" style="1" customWidth="1"/>
    <col min="12548" max="12548" width="10.5703125" style="1" customWidth="1"/>
    <col min="12549" max="12558" width="6.7109375" style="1" customWidth="1"/>
    <col min="12559" max="12560" width="6.28515625" style="1" customWidth="1"/>
    <col min="12561" max="12562" width="9.140625" style="1"/>
    <col min="12563" max="12563" width="10.5703125" style="1" bestFit="1" customWidth="1"/>
    <col min="12564" max="12800" width="9.140625" style="1"/>
    <col min="12801" max="12801" width="4.85546875" style="1" customWidth="1"/>
    <col min="12802" max="12802" width="5.140625" style="1" customWidth="1"/>
    <col min="12803" max="12803" width="22.28515625" style="1" customWidth="1"/>
    <col min="12804" max="12804" width="10.5703125" style="1" customWidth="1"/>
    <col min="12805" max="12814" width="6.7109375" style="1" customWidth="1"/>
    <col min="12815" max="12816" width="6.28515625" style="1" customWidth="1"/>
    <col min="12817" max="12818" width="9.140625" style="1"/>
    <col min="12819" max="12819" width="10.5703125" style="1" bestFit="1" customWidth="1"/>
    <col min="12820" max="13056" width="9.140625" style="1"/>
    <col min="13057" max="13057" width="4.85546875" style="1" customWidth="1"/>
    <col min="13058" max="13058" width="5.140625" style="1" customWidth="1"/>
    <col min="13059" max="13059" width="22.28515625" style="1" customWidth="1"/>
    <col min="13060" max="13060" width="10.5703125" style="1" customWidth="1"/>
    <col min="13061" max="13070" width="6.7109375" style="1" customWidth="1"/>
    <col min="13071" max="13072" width="6.28515625" style="1" customWidth="1"/>
    <col min="13073" max="13074" width="9.140625" style="1"/>
    <col min="13075" max="13075" width="10.5703125" style="1" bestFit="1" customWidth="1"/>
    <col min="13076" max="13312" width="9.140625" style="1"/>
    <col min="13313" max="13313" width="4.85546875" style="1" customWidth="1"/>
    <col min="13314" max="13314" width="5.140625" style="1" customWidth="1"/>
    <col min="13315" max="13315" width="22.28515625" style="1" customWidth="1"/>
    <col min="13316" max="13316" width="10.5703125" style="1" customWidth="1"/>
    <col min="13317" max="13326" width="6.7109375" style="1" customWidth="1"/>
    <col min="13327" max="13328" width="6.28515625" style="1" customWidth="1"/>
    <col min="13329" max="13330" width="9.140625" style="1"/>
    <col min="13331" max="13331" width="10.5703125" style="1" bestFit="1" customWidth="1"/>
    <col min="13332" max="13568" width="9.140625" style="1"/>
    <col min="13569" max="13569" width="4.85546875" style="1" customWidth="1"/>
    <col min="13570" max="13570" width="5.140625" style="1" customWidth="1"/>
    <col min="13571" max="13571" width="22.28515625" style="1" customWidth="1"/>
    <col min="13572" max="13572" width="10.5703125" style="1" customWidth="1"/>
    <col min="13573" max="13582" width="6.7109375" style="1" customWidth="1"/>
    <col min="13583" max="13584" width="6.28515625" style="1" customWidth="1"/>
    <col min="13585" max="13586" width="9.140625" style="1"/>
    <col min="13587" max="13587" width="10.5703125" style="1" bestFit="1" customWidth="1"/>
    <col min="13588" max="13824" width="9.140625" style="1"/>
    <col min="13825" max="13825" width="4.85546875" style="1" customWidth="1"/>
    <col min="13826" max="13826" width="5.140625" style="1" customWidth="1"/>
    <col min="13827" max="13827" width="22.28515625" style="1" customWidth="1"/>
    <col min="13828" max="13828" width="10.5703125" style="1" customWidth="1"/>
    <col min="13829" max="13838" width="6.7109375" style="1" customWidth="1"/>
    <col min="13839" max="13840" width="6.28515625" style="1" customWidth="1"/>
    <col min="13841" max="13842" width="9.140625" style="1"/>
    <col min="13843" max="13843" width="10.5703125" style="1" bestFit="1" customWidth="1"/>
    <col min="13844" max="14080" width="9.140625" style="1"/>
    <col min="14081" max="14081" width="4.85546875" style="1" customWidth="1"/>
    <col min="14082" max="14082" width="5.140625" style="1" customWidth="1"/>
    <col min="14083" max="14083" width="22.28515625" style="1" customWidth="1"/>
    <col min="14084" max="14084" width="10.5703125" style="1" customWidth="1"/>
    <col min="14085" max="14094" width="6.7109375" style="1" customWidth="1"/>
    <col min="14095" max="14096" width="6.28515625" style="1" customWidth="1"/>
    <col min="14097" max="14098" width="9.140625" style="1"/>
    <col min="14099" max="14099" width="10.5703125" style="1" bestFit="1" customWidth="1"/>
    <col min="14100" max="14336" width="9.140625" style="1"/>
    <col min="14337" max="14337" width="4.85546875" style="1" customWidth="1"/>
    <col min="14338" max="14338" width="5.140625" style="1" customWidth="1"/>
    <col min="14339" max="14339" width="22.28515625" style="1" customWidth="1"/>
    <col min="14340" max="14340" width="10.5703125" style="1" customWidth="1"/>
    <col min="14341" max="14350" width="6.7109375" style="1" customWidth="1"/>
    <col min="14351" max="14352" width="6.28515625" style="1" customWidth="1"/>
    <col min="14353" max="14354" width="9.140625" style="1"/>
    <col min="14355" max="14355" width="10.5703125" style="1" bestFit="1" customWidth="1"/>
    <col min="14356" max="14592" width="9.140625" style="1"/>
    <col min="14593" max="14593" width="4.85546875" style="1" customWidth="1"/>
    <col min="14594" max="14594" width="5.140625" style="1" customWidth="1"/>
    <col min="14595" max="14595" width="22.28515625" style="1" customWidth="1"/>
    <col min="14596" max="14596" width="10.5703125" style="1" customWidth="1"/>
    <col min="14597" max="14606" width="6.7109375" style="1" customWidth="1"/>
    <col min="14607" max="14608" width="6.28515625" style="1" customWidth="1"/>
    <col min="14609" max="14610" width="9.140625" style="1"/>
    <col min="14611" max="14611" width="10.5703125" style="1" bestFit="1" customWidth="1"/>
    <col min="14612" max="14848" width="9.140625" style="1"/>
    <col min="14849" max="14849" width="4.85546875" style="1" customWidth="1"/>
    <col min="14850" max="14850" width="5.140625" style="1" customWidth="1"/>
    <col min="14851" max="14851" width="22.28515625" style="1" customWidth="1"/>
    <col min="14852" max="14852" width="10.5703125" style="1" customWidth="1"/>
    <col min="14853" max="14862" width="6.7109375" style="1" customWidth="1"/>
    <col min="14863" max="14864" width="6.28515625" style="1" customWidth="1"/>
    <col min="14865" max="14866" width="9.140625" style="1"/>
    <col min="14867" max="14867" width="10.5703125" style="1" bestFit="1" customWidth="1"/>
    <col min="14868" max="15104" width="9.140625" style="1"/>
    <col min="15105" max="15105" width="4.85546875" style="1" customWidth="1"/>
    <col min="15106" max="15106" width="5.140625" style="1" customWidth="1"/>
    <col min="15107" max="15107" width="22.28515625" style="1" customWidth="1"/>
    <col min="15108" max="15108" width="10.5703125" style="1" customWidth="1"/>
    <col min="15109" max="15118" width="6.7109375" style="1" customWidth="1"/>
    <col min="15119" max="15120" width="6.28515625" style="1" customWidth="1"/>
    <col min="15121" max="15122" width="9.140625" style="1"/>
    <col min="15123" max="15123" width="10.5703125" style="1" bestFit="1" customWidth="1"/>
    <col min="15124" max="15360" width="9.140625" style="1"/>
    <col min="15361" max="15361" width="4.85546875" style="1" customWidth="1"/>
    <col min="15362" max="15362" width="5.140625" style="1" customWidth="1"/>
    <col min="15363" max="15363" width="22.28515625" style="1" customWidth="1"/>
    <col min="15364" max="15364" width="10.5703125" style="1" customWidth="1"/>
    <col min="15365" max="15374" width="6.7109375" style="1" customWidth="1"/>
    <col min="15375" max="15376" width="6.28515625" style="1" customWidth="1"/>
    <col min="15377" max="15378" width="9.140625" style="1"/>
    <col min="15379" max="15379" width="10.5703125" style="1" bestFit="1" customWidth="1"/>
    <col min="15380" max="15616" width="9.140625" style="1"/>
    <col min="15617" max="15617" width="4.85546875" style="1" customWidth="1"/>
    <col min="15618" max="15618" width="5.140625" style="1" customWidth="1"/>
    <col min="15619" max="15619" width="22.28515625" style="1" customWidth="1"/>
    <col min="15620" max="15620" width="10.5703125" style="1" customWidth="1"/>
    <col min="15621" max="15630" width="6.7109375" style="1" customWidth="1"/>
    <col min="15631" max="15632" width="6.28515625" style="1" customWidth="1"/>
    <col min="15633" max="15634" width="9.140625" style="1"/>
    <col min="15635" max="15635" width="10.5703125" style="1" bestFit="1" customWidth="1"/>
    <col min="15636" max="15872" width="9.140625" style="1"/>
    <col min="15873" max="15873" width="4.85546875" style="1" customWidth="1"/>
    <col min="15874" max="15874" width="5.140625" style="1" customWidth="1"/>
    <col min="15875" max="15875" width="22.28515625" style="1" customWidth="1"/>
    <col min="15876" max="15876" width="10.5703125" style="1" customWidth="1"/>
    <col min="15877" max="15886" width="6.7109375" style="1" customWidth="1"/>
    <col min="15887" max="15888" width="6.28515625" style="1" customWidth="1"/>
    <col min="15889" max="15890" width="9.140625" style="1"/>
    <col min="15891" max="15891" width="10.5703125" style="1" bestFit="1" customWidth="1"/>
    <col min="15892" max="16128" width="9.140625" style="1"/>
    <col min="16129" max="16129" width="4.85546875" style="1" customWidth="1"/>
    <col min="16130" max="16130" width="5.140625" style="1" customWidth="1"/>
    <col min="16131" max="16131" width="22.28515625" style="1" customWidth="1"/>
    <col min="16132" max="16132" width="10.5703125" style="1" customWidth="1"/>
    <col min="16133" max="16142" width="6.7109375" style="1" customWidth="1"/>
    <col min="16143" max="16144" width="6.28515625" style="1" customWidth="1"/>
    <col min="16145" max="16146" width="9.140625" style="1"/>
    <col min="16147" max="16147" width="10.5703125" style="1" bestFit="1" customWidth="1"/>
    <col min="16148" max="16384" width="9.140625" style="1"/>
  </cols>
  <sheetData>
    <row r="1" spans="1:22" ht="15.75" x14ac:dyDescent="0.25">
      <c r="B1" s="45" t="s">
        <v>48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2" ht="7.5" customHeight="1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 ht="44.25" customHeight="1" x14ac:dyDescent="0.2">
      <c r="B3" s="46" t="s">
        <v>0</v>
      </c>
      <c r="C3" s="49" t="s">
        <v>1</v>
      </c>
      <c r="D3" s="52" t="s">
        <v>2</v>
      </c>
      <c r="E3" s="55" t="s">
        <v>3</v>
      </c>
      <c r="F3" s="55"/>
      <c r="G3" s="55" t="s">
        <v>4</v>
      </c>
      <c r="H3" s="55"/>
      <c r="I3" s="55" t="s">
        <v>5</v>
      </c>
      <c r="J3" s="55"/>
      <c r="K3" s="55" t="s">
        <v>6</v>
      </c>
      <c r="L3" s="55"/>
      <c r="M3" s="55" t="s">
        <v>7</v>
      </c>
      <c r="N3" s="55"/>
      <c r="O3" s="55" t="s">
        <v>8</v>
      </c>
      <c r="P3" s="56"/>
    </row>
    <row r="4" spans="1:22" ht="6.75" hidden="1" customHeight="1" x14ac:dyDescent="0.2">
      <c r="B4" s="47"/>
      <c r="C4" s="50"/>
      <c r="D4" s="53"/>
      <c r="E4" s="3"/>
      <c r="F4" s="3"/>
      <c r="G4" s="3" t="s">
        <v>9</v>
      </c>
      <c r="H4" s="3" t="s">
        <v>10</v>
      </c>
      <c r="I4" s="3" t="s">
        <v>9</v>
      </c>
      <c r="J4" s="3" t="s">
        <v>10</v>
      </c>
      <c r="K4" s="3" t="s">
        <v>11</v>
      </c>
      <c r="L4" s="3" t="s">
        <v>10</v>
      </c>
      <c r="M4" s="3" t="s">
        <v>9</v>
      </c>
      <c r="N4" s="3" t="s">
        <v>10</v>
      </c>
      <c r="O4" s="3" t="s">
        <v>9</v>
      </c>
      <c r="P4" s="4" t="s">
        <v>10</v>
      </c>
    </row>
    <row r="5" spans="1:22" ht="13.5" hidden="1" customHeight="1" x14ac:dyDescent="0.2">
      <c r="B5" s="47"/>
      <c r="C5" s="50"/>
      <c r="D5" s="53"/>
      <c r="E5" s="3"/>
      <c r="F5" s="3"/>
      <c r="G5" s="5"/>
      <c r="H5" s="5"/>
      <c r="I5" s="5"/>
      <c r="J5" s="5"/>
      <c r="K5" s="5"/>
      <c r="L5" s="5"/>
      <c r="M5" s="5"/>
      <c r="N5" s="5"/>
      <c r="O5" s="5"/>
      <c r="P5" s="6"/>
    </row>
    <row r="6" spans="1:22" ht="15" thickBot="1" x14ac:dyDescent="0.25">
      <c r="B6" s="48"/>
      <c r="C6" s="51"/>
      <c r="D6" s="54"/>
      <c r="E6" s="7" t="s">
        <v>12</v>
      </c>
      <c r="F6" s="7" t="s">
        <v>10</v>
      </c>
      <c r="G6" s="7" t="s">
        <v>12</v>
      </c>
      <c r="H6" s="7" t="s">
        <v>10</v>
      </c>
      <c r="I6" s="7" t="s">
        <v>12</v>
      </c>
      <c r="J6" s="7" t="s">
        <v>10</v>
      </c>
      <c r="K6" s="7" t="s">
        <v>12</v>
      </c>
      <c r="L6" s="7" t="s">
        <v>10</v>
      </c>
      <c r="M6" s="7" t="s">
        <v>12</v>
      </c>
      <c r="N6" s="7" t="s">
        <v>10</v>
      </c>
      <c r="O6" s="7" t="s">
        <v>12</v>
      </c>
      <c r="P6" s="8" t="s">
        <v>10</v>
      </c>
    </row>
    <row r="7" spans="1:22" ht="15" customHeight="1" x14ac:dyDescent="0.25">
      <c r="B7" s="9">
        <v>1</v>
      </c>
      <c r="C7" s="10" t="s">
        <v>13</v>
      </c>
      <c r="D7" s="25">
        <f>SUM(E7+G7+I7+K7+M7+O7)</f>
        <v>19</v>
      </c>
      <c r="E7" s="36">
        <v>4</v>
      </c>
      <c r="F7" s="12">
        <v>33.333333333333329</v>
      </c>
      <c r="G7" s="36">
        <v>10</v>
      </c>
      <c r="H7" s="12">
        <v>42.857142857142854</v>
      </c>
      <c r="I7" s="36">
        <v>1</v>
      </c>
      <c r="J7" s="12">
        <v>14.285714285714285</v>
      </c>
      <c r="K7" s="36">
        <v>0</v>
      </c>
      <c r="L7" s="12">
        <v>4.7619047619047619</v>
      </c>
      <c r="M7" s="36">
        <v>4</v>
      </c>
      <c r="N7" s="12">
        <v>4.7619047619047619</v>
      </c>
      <c r="O7" s="36">
        <v>0</v>
      </c>
      <c r="P7" s="13">
        <v>0</v>
      </c>
      <c r="Q7" s="14"/>
      <c r="R7" s="15"/>
      <c r="S7" s="38"/>
      <c r="T7" s="15"/>
      <c r="U7" s="15"/>
      <c r="V7" s="15"/>
    </row>
    <row r="8" spans="1:22" ht="15" customHeight="1" x14ac:dyDescent="0.25">
      <c r="B8" s="17">
        <v>2</v>
      </c>
      <c r="C8" s="10" t="s">
        <v>14</v>
      </c>
      <c r="D8" s="25">
        <f t="shared" ref="D8:D33" si="0">SUM(E8+G8+I8+K8+M8+O8)</f>
        <v>9</v>
      </c>
      <c r="E8" s="36">
        <v>1</v>
      </c>
      <c r="F8" s="12">
        <v>18.75</v>
      </c>
      <c r="G8" s="36">
        <v>2</v>
      </c>
      <c r="H8" s="12">
        <v>25</v>
      </c>
      <c r="I8" s="36">
        <v>3</v>
      </c>
      <c r="J8" s="12">
        <v>31.25</v>
      </c>
      <c r="K8" s="36">
        <v>2</v>
      </c>
      <c r="L8" s="12">
        <v>0</v>
      </c>
      <c r="M8" s="36">
        <v>1</v>
      </c>
      <c r="N8" s="12">
        <v>25</v>
      </c>
      <c r="O8" s="36">
        <v>0</v>
      </c>
      <c r="P8" s="13">
        <v>0</v>
      </c>
      <c r="Q8" s="14"/>
      <c r="R8" s="15"/>
      <c r="S8" s="38"/>
      <c r="T8" s="15"/>
      <c r="U8" s="15"/>
      <c r="V8" s="15"/>
    </row>
    <row r="9" spans="1:22" ht="15" customHeight="1" x14ac:dyDescent="0.25">
      <c r="B9" s="17">
        <v>3</v>
      </c>
      <c r="C9" s="10" t="s">
        <v>15</v>
      </c>
      <c r="D9" s="25">
        <f t="shared" si="0"/>
        <v>218</v>
      </c>
      <c r="E9" s="36">
        <v>30</v>
      </c>
      <c r="F9" s="12">
        <v>24.120603015075375</v>
      </c>
      <c r="G9" s="36">
        <v>92</v>
      </c>
      <c r="H9" s="12">
        <v>42.211055276381906</v>
      </c>
      <c r="I9" s="36">
        <v>66</v>
      </c>
      <c r="J9" s="12">
        <v>23.618090452261306</v>
      </c>
      <c r="K9" s="36">
        <v>10</v>
      </c>
      <c r="L9" s="12">
        <v>5.5276381909547743</v>
      </c>
      <c r="M9" s="36">
        <v>20</v>
      </c>
      <c r="N9" s="12">
        <v>4.5226130653266337</v>
      </c>
      <c r="O9" s="36">
        <v>0</v>
      </c>
      <c r="P9" s="13">
        <v>0</v>
      </c>
      <c r="Q9" s="14"/>
      <c r="R9" s="15"/>
      <c r="S9" s="38"/>
      <c r="T9" s="15"/>
      <c r="U9" s="15"/>
      <c r="V9" s="15"/>
    </row>
    <row r="10" spans="1:22" ht="15" customHeight="1" x14ac:dyDescent="0.25">
      <c r="B10" s="17">
        <v>4</v>
      </c>
      <c r="C10" s="10" t="s">
        <v>16</v>
      </c>
      <c r="D10" s="25">
        <f t="shared" si="0"/>
        <v>105</v>
      </c>
      <c r="E10" s="36">
        <v>37</v>
      </c>
      <c r="F10" s="12">
        <v>60.714285714285708</v>
      </c>
      <c r="G10" s="36">
        <v>15</v>
      </c>
      <c r="H10" s="12">
        <v>2.6785714285714284</v>
      </c>
      <c r="I10" s="36">
        <v>22</v>
      </c>
      <c r="J10" s="12">
        <v>21.428571428571427</v>
      </c>
      <c r="K10" s="36">
        <v>4</v>
      </c>
      <c r="L10" s="12">
        <v>5.3571428571428568</v>
      </c>
      <c r="M10" s="36">
        <v>27</v>
      </c>
      <c r="N10" s="12">
        <v>9.8214285714285712</v>
      </c>
      <c r="O10" s="36">
        <v>0</v>
      </c>
      <c r="P10" s="13">
        <v>0</v>
      </c>
      <c r="Q10" s="14"/>
      <c r="R10" s="15"/>
      <c r="S10" s="38"/>
      <c r="T10" s="15"/>
      <c r="U10" s="15"/>
      <c r="V10" s="15"/>
    </row>
    <row r="11" spans="1:22" ht="15" customHeight="1" x14ac:dyDescent="0.25">
      <c r="B11" s="17">
        <v>5</v>
      </c>
      <c r="C11" s="10" t="s">
        <v>17</v>
      </c>
      <c r="D11" s="25">
        <f t="shared" si="0"/>
        <v>31</v>
      </c>
      <c r="E11" s="36">
        <v>13</v>
      </c>
      <c r="F11" s="12">
        <v>85.294117647058826</v>
      </c>
      <c r="G11" s="36">
        <v>7</v>
      </c>
      <c r="H11" s="12">
        <v>0</v>
      </c>
      <c r="I11" s="36">
        <v>9</v>
      </c>
      <c r="J11" s="12">
        <v>5.8823529411764701</v>
      </c>
      <c r="K11" s="36">
        <v>1</v>
      </c>
      <c r="L11" s="12">
        <v>8.8235294117647065</v>
      </c>
      <c r="M11" s="36">
        <v>1</v>
      </c>
      <c r="N11" s="12">
        <v>0</v>
      </c>
      <c r="O11" s="36">
        <v>0</v>
      </c>
      <c r="P11" s="13">
        <v>0</v>
      </c>
      <c r="Q11" s="14"/>
      <c r="R11" s="15"/>
      <c r="S11" s="38"/>
      <c r="T11" s="15"/>
      <c r="U11" s="15"/>
      <c r="V11" s="15"/>
    </row>
    <row r="12" spans="1:22" ht="15" customHeight="1" x14ac:dyDescent="0.25">
      <c r="B12" s="17">
        <v>6</v>
      </c>
      <c r="C12" s="10" t="s">
        <v>18</v>
      </c>
      <c r="D12" s="25">
        <f t="shared" si="0"/>
        <v>8</v>
      </c>
      <c r="E12" s="36">
        <v>4</v>
      </c>
      <c r="F12" s="12">
        <v>50</v>
      </c>
      <c r="G12" s="36">
        <v>0</v>
      </c>
      <c r="H12" s="12">
        <v>0</v>
      </c>
      <c r="I12" s="36">
        <v>2</v>
      </c>
      <c r="J12" s="12">
        <v>0</v>
      </c>
      <c r="K12" s="36">
        <v>1</v>
      </c>
      <c r="L12" s="12">
        <v>0</v>
      </c>
      <c r="M12" s="36">
        <v>1</v>
      </c>
      <c r="N12" s="12">
        <v>50</v>
      </c>
      <c r="O12" s="36">
        <v>0</v>
      </c>
      <c r="P12" s="13">
        <v>0</v>
      </c>
      <c r="Q12" s="14"/>
      <c r="R12" s="15"/>
      <c r="S12" s="38"/>
      <c r="T12" s="15"/>
      <c r="U12" s="15"/>
      <c r="V12" s="15"/>
    </row>
    <row r="13" spans="1:22" ht="15" customHeight="1" x14ac:dyDescent="0.25">
      <c r="B13" s="17">
        <v>7</v>
      </c>
      <c r="C13" s="10" t="s">
        <v>19</v>
      </c>
      <c r="D13" s="25">
        <f t="shared" si="0"/>
        <v>39</v>
      </c>
      <c r="E13" s="36">
        <v>4</v>
      </c>
      <c r="F13" s="12">
        <v>36</v>
      </c>
      <c r="G13" s="36">
        <v>11</v>
      </c>
      <c r="H13" s="12">
        <v>30</v>
      </c>
      <c r="I13" s="36">
        <v>12</v>
      </c>
      <c r="J13" s="12">
        <v>16</v>
      </c>
      <c r="K13" s="36">
        <v>0</v>
      </c>
      <c r="L13" s="12">
        <v>10</v>
      </c>
      <c r="M13" s="36">
        <v>10</v>
      </c>
      <c r="N13" s="12">
        <v>8</v>
      </c>
      <c r="O13" s="36">
        <v>2</v>
      </c>
      <c r="P13" s="13">
        <v>0</v>
      </c>
      <c r="Q13" s="14"/>
      <c r="R13" s="15"/>
      <c r="S13" s="38"/>
      <c r="T13" s="15"/>
      <c r="U13" s="15"/>
      <c r="V13" s="15"/>
    </row>
    <row r="14" spans="1:22" ht="15" customHeight="1" x14ac:dyDescent="0.25">
      <c r="B14" s="17">
        <v>8</v>
      </c>
      <c r="C14" s="10" t="s">
        <v>20</v>
      </c>
      <c r="D14" s="25">
        <f t="shared" si="0"/>
        <v>6</v>
      </c>
      <c r="E14" s="36">
        <v>4</v>
      </c>
      <c r="F14" s="12">
        <v>100</v>
      </c>
      <c r="G14" s="36">
        <v>0</v>
      </c>
      <c r="H14" s="12">
        <v>0</v>
      </c>
      <c r="I14" s="36">
        <v>1</v>
      </c>
      <c r="J14" s="12">
        <v>0</v>
      </c>
      <c r="K14" s="36">
        <v>0</v>
      </c>
      <c r="L14" s="12">
        <v>0</v>
      </c>
      <c r="M14" s="36">
        <v>1</v>
      </c>
      <c r="N14" s="12">
        <v>0</v>
      </c>
      <c r="O14" s="36">
        <v>0</v>
      </c>
      <c r="P14" s="13">
        <v>0</v>
      </c>
      <c r="Q14" s="14"/>
      <c r="R14" s="15"/>
      <c r="S14" s="38"/>
      <c r="T14" s="15"/>
      <c r="U14" s="15"/>
      <c r="V14" s="15"/>
    </row>
    <row r="15" spans="1:22" ht="15" customHeight="1" x14ac:dyDescent="0.25">
      <c r="B15" s="17">
        <v>9</v>
      </c>
      <c r="C15" s="10" t="s">
        <v>21</v>
      </c>
      <c r="D15" s="25">
        <f t="shared" si="0"/>
        <v>52</v>
      </c>
      <c r="E15" s="36">
        <v>5</v>
      </c>
      <c r="F15" s="12">
        <v>37.735849056603776</v>
      </c>
      <c r="G15" s="36">
        <v>13</v>
      </c>
      <c r="H15" s="12">
        <v>28.30188679245283</v>
      </c>
      <c r="I15" s="36">
        <v>19</v>
      </c>
      <c r="J15" s="12">
        <v>28.30188679245283</v>
      </c>
      <c r="K15" s="36">
        <v>1</v>
      </c>
      <c r="L15" s="12">
        <v>0</v>
      </c>
      <c r="M15" s="36">
        <v>14</v>
      </c>
      <c r="N15" s="12">
        <v>5.6603773584905666</v>
      </c>
      <c r="O15" s="36">
        <v>0</v>
      </c>
      <c r="P15" s="13">
        <v>0</v>
      </c>
      <c r="Q15" s="14"/>
      <c r="R15" s="15"/>
      <c r="S15" s="38"/>
      <c r="T15" s="15"/>
      <c r="U15" s="15"/>
      <c r="V15" s="15"/>
    </row>
    <row r="16" spans="1:22" ht="15" customHeight="1" x14ac:dyDescent="0.25">
      <c r="A16" s="39"/>
      <c r="B16" s="17">
        <v>10</v>
      </c>
      <c r="C16" s="10" t="s">
        <v>22</v>
      </c>
      <c r="D16" s="25">
        <f t="shared" si="0"/>
        <v>25</v>
      </c>
      <c r="E16" s="36">
        <v>13</v>
      </c>
      <c r="F16" s="12">
        <v>31.818181818181817</v>
      </c>
      <c r="G16" s="36">
        <v>5</v>
      </c>
      <c r="H16" s="12">
        <v>18.181818181818183</v>
      </c>
      <c r="I16" s="36">
        <v>3</v>
      </c>
      <c r="J16" s="12">
        <v>31.818181818181817</v>
      </c>
      <c r="K16" s="36">
        <v>2</v>
      </c>
      <c r="L16" s="12">
        <v>4.5454545454545459</v>
      </c>
      <c r="M16" s="36">
        <v>2</v>
      </c>
      <c r="N16" s="12">
        <v>13.636363636363635</v>
      </c>
      <c r="O16" s="36">
        <v>0</v>
      </c>
      <c r="P16" s="13">
        <v>0</v>
      </c>
      <c r="Q16" s="14"/>
      <c r="R16" s="15"/>
      <c r="S16" s="38"/>
      <c r="T16" s="15"/>
      <c r="U16" s="15"/>
      <c r="V16" s="15"/>
    </row>
    <row r="17" spans="1:22" ht="15" customHeight="1" x14ac:dyDescent="0.25">
      <c r="A17" s="39"/>
      <c r="B17" s="17">
        <v>11</v>
      </c>
      <c r="C17" s="10" t="s">
        <v>23</v>
      </c>
      <c r="D17" s="25">
        <f t="shared" si="0"/>
        <v>21</v>
      </c>
      <c r="E17" s="36">
        <v>3</v>
      </c>
      <c r="F17" s="12">
        <v>48</v>
      </c>
      <c r="G17" s="36">
        <v>4</v>
      </c>
      <c r="H17" s="12">
        <v>8</v>
      </c>
      <c r="I17" s="36">
        <v>2</v>
      </c>
      <c r="J17" s="12">
        <v>12</v>
      </c>
      <c r="K17" s="36">
        <v>0</v>
      </c>
      <c r="L17" s="12">
        <v>12</v>
      </c>
      <c r="M17" s="36">
        <v>12</v>
      </c>
      <c r="N17" s="12">
        <v>20</v>
      </c>
      <c r="O17" s="36">
        <v>0</v>
      </c>
      <c r="P17" s="13">
        <v>0</v>
      </c>
      <c r="Q17" s="14"/>
      <c r="R17" s="15"/>
      <c r="S17" s="38"/>
      <c r="T17" s="15"/>
      <c r="U17" s="15"/>
      <c r="V17" s="15"/>
    </row>
    <row r="18" spans="1:22" ht="15" customHeight="1" x14ac:dyDescent="0.25">
      <c r="B18" s="17">
        <v>12</v>
      </c>
      <c r="C18" s="10" t="s">
        <v>24</v>
      </c>
      <c r="D18" s="25">
        <f t="shared" si="0"/>
        <v>38</v>
      </c>
      <c r="E18" s="36">
        <v>9</v>
      </c>
      <c r="F18" s="12">
        <v>46.875</v>
      </c>
      <c r="G18" s="36">
        <v>17</v>
      </c>
      <c r="H18" s="12">
        <v>6.25</v>
      </c>
      <c r="I18" s="36">
        <v>7</v>
      </c>
      <c r="J18" s="12">
        <v>37.5</v>
      </c>
      <c r="K18" s="36">
        <v>0</v>
      </c>
      <c r="L18" s="12">
        <v>6.25</v>
      </c>
      <c r="M18" s="36">
        <v>5</v>
      </c>
      <c r="N18" s="12">
        <v>3.125</v>
      </c>
      <c r="O18" s="36">
        <v>0</v>
      </c>
      <c r="P18" s="13">
        <v>0</v>
      </c>
      <c r="Q18" s="14"/>
      <c r="R18" s="15"/>
      <c r="S18" s="38"/>
      <c r="T18" s="15"/>
      <c r="U18" s="15"/>
      <c r="V18" s="15"/>
    </row>
    <row r="19" spans="1:22" ht="15" customHeight="1" x14ac:dyDescent="0.25">
      <c r="B19" s="17">
        <v>13</v>
      </c>
      <c r="C19" s="10" t="s">
        <v>25</v>
      </c>
      <c r="D19" s="25">
        <f t="shared" si="0"/>
        <v>32</v>
      </c>
      <c r="E19" s="36">
        <v>4</v>
      </c>
      <c r="F19" s="12">
        <v>38.461538461538467</v>
      </c>
      <c r="G19" s="36">
        <v>14</v>
      </c>
      <c r="H19" s="12">
        <v>23.076923076923077</v>
      </c>
      <c r="I19" s="36">
        <v>6</v>
      </c>
      <c r="J19" s="12">
        <v>7.6923076923076925</v>
      </c>
      <c r="K19" s="36">
        <v>3</v>
      </c>
      <c r="L19" s="12">
        <v>23.076923076923077</v>
      </c>
      <c r="M19" s="36">
        <v>5</v>
      </c>
      <c r="N19" s="12">
        <v>7.6923076923076925</v>
      </c>
      <c r="O19" s="36">
        <v>0</v>
      </c>
      <c r="P19" s="13">
        <v>0</v>
      </c>
      <c r="Q19" s="14"/>
      <c r="R19" s="15"/>
      <c r="S19" s="38"/>
      <c r="T19" s="15"/>
      <c r="U19" s="15"/>
      <c r="V19" s="15"/>
    </row>
    <row r="20" spans="1:22" ht="15" customHeight="1" x14ac:dyDescent="0.25">
      <c r="B20" s="17">
        <v>14</v>
      </c>
      <c r="C20" s="10" t="s">
        <v>26</v>
      </c>
      <c r="D20" s="25">
        <f t="shared" si="0"/>
        <v>162</v>
      </c>
      <c r="E20" s="36">
        <v>93</v>
      </c>
      <c r="F20" s="12">
        <v>54.901960784313729</v>
      </c>
      <c r="G20" s="36">
        <v>0</v>
      </c>
      <c r="H20" s="12">
        <v>0</v>
      </c>
      <c r="I20" s="36">
        <v>29</v>
      </c>
      <c r="J20" s="12">
        <v>24.836601307189543</v>
      </c>
      <c r="K20" s="36">
        <v>7</v>
      </c>
      <c r="L20" s="12">
        <v>3.9215686274509802</v>
      </c>
      <c r="M20" s="36">
        <v>33</v>
      </c>
      <c r="N20" s="12">
        <v>16.33986928104575</v>
      </c>
      <c r="O20" s="36">
        <v>0</v>
      </c>
      <c r="P20" s="13">
        <v>0</v>
      </c>
      <c r="Q20" s="14"/>
      <c r="R20" s="15"/>
      <c r="S20" s="38"/>
      <c r="T20" s="15"/>
      <c r="U20" s="15"/>
      <c r="V20" s="15"/>
    </row>
    <row r="21" spans="1:22" ht="15" customHeight="1" x14ac:dyDescent="0.25">
      <c r="B21" s="17">
        <v>15</v>
      </c>
      <c r="C21" s="10" t="s">
        <v>27</v>
      </c>
      <c r="D21" s="25">
        <f t="shared" si="0"/>
        <v>34</v>
      </c>
      <c r="E21" s="36">
        <v>23</v>
      </c>
      <c r="F21" s="12">
        <v>45.454545454545453</v>
      </c>
      <c r="G21" s="36">
        <v>2</v>
      </c>
      <c r="H21" s="12">
        <v>0</v>
      </c>
      <c r="I21" s="36">
        <v>4</v>
      </c>
      <c r="J21" s="12">
        <v>18.181818181818183</v>
      </c>
      <c r="K21" s="36">
        <v>2</v>
      </c>
      <c r="L21" s="12">
        <v>22.727272727272727</v>
      </c>
      <c r="M21" s="36">
        <v>3</v>
      </c>
      <c r="N21" s="12">
        <v>13.636363636363635</v>
      </c>
      <c r="O21" s="36">
        <v>0</v>
      </c>
      <c r="P21" s="13">
        <v>0</v>
      </c>
      <c r="Q21" s="14"/>
      <c r="R21" s="15"/>
      <c r="S21" s="38"/>
      <c r="T21" s="15"/>
      <c r="U21" s="15"/>
      <c r="V21" s="15"/>
    </row>
    <row r="22" spans="1:22" ht="15" customHeight="1" x14ac:dyDescent="0.25">
      <c r="B22" s="17">
        <v>16</v>
      </c>
      <c r="C22" s="10" t="s">
        <v>28</v>
      </c>
      <c r="D22" s="25">
        <f t="shared" si="0"/>
        <v>16</v>
      </c>
      <c r="E22" s="36">
        <v>5</v>
      </c>
      <c r="F22" s="12">
        <v>46.153846153846153</v>
      </c>
      <c r="G22" s="36">
        <v>4</v>
      </c>
      <c r="H22" s="12">
        <v>15.384615384615385</v>
      </c>
      <c r="I22" s="36">
        <v>5</v>
      </c>
      <c r="J22" s="12">
        <v>38.461538461538467</v>
      </c>
      <c r="K22" s="36">
        <v>0</v>
      </c>
      <c r="L22" s="12">
        <v>0</v>
      </c>
      <c r="M22" s="36">
        <v>1</v>
      </c>
      <c r="N22" s="12">
        <v>0</v>
      </c>
      <c r="O22" s="36">
        <v>1</v>
      </c>
      <c r="P22" s="13">
        <v>0</v>
      </c>
      <c r="Q22" s="14"/>
      <c r="R22" s="15"/>
      <c r="S22" s="38"/>
      <c r="T22" s="15"/>
      <c r="U22" s="15"/>
      <c r="V22" s="15"/>
    </row>
    <row r="23" spans="1:22" ht="15" customHeight="1" x14ac:dyDescent="0.25">
      <c r="B23" s="17">
        <v>17</v>
      </c>
      <c r="C23" s="10" t="s">
        <v>29</v>
      </c>
      <c r="D23" s="25">
        <f t="shared" si="0"/>
        <v>11</v>
      </c>
      <c r="E23" s="36">
        <v>6</v>
      </c>
      <c r="F23" s="12">
        <v>35.294117647058826</v>
      </c>
      <c r="G23" s="36">
        <v>0</v>
      </c>
      <c r="H23" s="12">
        <v>23.52941176470588</v>
      </c>
      <c r="I23" s="36">
        <v>4</v>
      </c>
      <c r="J23" s="12">
        <v>29.411764705882355</v>
      </c>
      <c r="K23" s="36">
        <v>0</v>
      </c>
      <c r="L23" s="12">
        <v>5.8823529411764701</v>
      </c>
      <c r="M23" s="36">
        <v>1</v>
      </c>
      <c r="N23" s="12">
        <v>5.8823529411764701</v>
      </c>
      <c r="O23" s="36">
        <v>0</v>
      </c>
      <c r="P23" s="13">
        <v>0</v>
      </c>
      <c r="Q23" s="14"/>
      <c r="R23" s="15"/>
      <c r="S23" s="38"/>
      <c r="T23" s="15"/>
      <c r="U23" s="15"/>
      <c r="V23" s="15"/>
    </row>
    <row r="24" spans="1:22" ht="15" customHeight="1" x14ac:dyDescent="0.25">
      <c r="B24" s="17">
        <v>18</v>
      </c>
      <c r="C24" s="10" t="s">
        <v>30</v>
      </c>
      <c r="D24" s="25">
        <f t="shared" si="0"/>
        <v>4</v>
      </c>
      <c r="E24" s="36">
        <v>1</v>
      </c>
      <c r="F24" s="12">
        <v>100</v>
      </c>
      <c r="G24" s="36">
        <v>0</v>
      </c>
      <c r="H24" s="12">
        <v>0</v>
      </c>
      <c r="I24" s="36">
        <v>3</v>
      </c>
      <c r="J24" s="12">
        <v>0</v>
      </c>
      <c r="K24" s="36">
        <v>0</v>
      </c>
      <c r="L24" s="12">
        <v>0</v>
      </c>
      <c r="M24" s="36">
        <v>0</v>
      </c>
      <c r="N24" s="12">
        <v>0</v>
      </c>
      <c r="O24" s="36">
        <v>0</v>
      </c>
      <c r="P24" s="13">
        <v>0</v>
      </c>
      <c r="Q24" s="14"/>
      <c r="R24" s="15"/>
      <c r="S24" s="38"/>
      <c r="T24" s="15"/>
      <c r="U24" s="15"/>
      <c r="V24" s="15"/>
    </row>
    <row r="25" spans="1:22" ht="15" customHeight="1" x14ac:dyDescent="0.25">
      <c r="B25" s="17">
        <v>19</v>
      </c>
      <c r="C25" s="10" t="s">
        <v>31</v>
      </c>
      <c r="D25" s="25">
        <f t="shared" si="0"/>
        <v>33</v>
      </c>
      <c r="E25" s="36">
        <v>15</v>
      </c>
      <c r="F25" s="12">
        <v>46.153846153846153</v>
      </c>
      <c r="G25" s="36">
        <v>4</v>
      </c>
      <c r="H25" s="12">
        <v>7.6923076923076925</v>
      </c>
      <c r="I25" s="36">
        <v>5</v>
      </c>
      <c r="J25" s="12">
        <v>28.205128205128204</v>
      </c>
      <c r="K25" s="36">
        <v>4</v>
      </c>
      <c r="L25" s="12">
        <v>5.1282051282051277</v>
      </c>
      <c r="M25" s="36">
        <v>5</v>
      </c>
      <c r="N25" s="12">
        <v>12.820512820512819</v>
      </c>
      <c r="O25" s="36">
        <v>0</v>
      </c>
      <c r="P25" s="13">
        <v>0</v>
      </c>
      <c r="Q25" s="14"/>
      <c r="R25" s="15"/>
      <c r="S25" s="38"/>
      <c r="T25" s="15"/>
      <c r="U25" s="15"/>
      <c r="V25" s="15"/>
    </row>
    <row r="26" spans="1:22" ht="15" customHeight="1" x14ac:dyDescent="0.25">
      <c r="B26" s="17">
        <v>20</v>
      </c>
      <c r="C26" s="10" t="s">
        <v>32</v>
      </c>
      <c r="D26" s="25">
        <f t="shared" si="0"/>
        <v>43</v>
      </c>
      <c r="E26" s="36">
        <v>8</v>
      </c>
      <c r="F26" s="12">
        <v>45.762711864406782</v>
      </c>
      <c r="G26" s="36">
        <v>14</v>
      </c>
      <c r="H26" s="12">
        <v>15.254237288135593</v>
      </c>
      <c r="I26" s="36">
        <v>10</v>
      </c>
      <c r="J26" s="12">
        <v>20.33898305084746</v>
      </c>
      <c r="K26" s="36">
        <v>2</v>
      </c>
      <c r="L26" s="12">
        <v>6.7796610169491522</v>
      </c>
      <c r="M26" s="36">
        <v>9</v>
      </c>
      <c r="N26" s="12">
        <v>11.864406779661017</v>
      </c>
      <c r="O26" s="36">
        <v>0</v>
      </c>
      <c r="P26" s="13">
        <v>0</v>
      </c>
      <c r="Q26" s="14"/>
      <c r="R26" s="15"/>
      <c r="S26" s="38"/>
      <c r="T26" s="15"/>
      <c r="U26" s="15"/>
      <c r="V26" s="15"/>
    </row>
    <row r="27" spans="1:22" ht="15" customHeight="1" x14ac:dyDescent="0.25">
      <c r="B27" s="17">
        <v>21</v>
      </c>
      <c r="C27" s="10" t="s">
        <v>33</v>
      </c>
      <c r="D27" s="25">
        <f t="shared" si="0"/>
        <v>11</v>
      </c>
      <c r="E27" s="36">
        <v>8</v>
      </c>
      <c r="F27" s="12">
        <v>47.058823529411761</v>
      </c>
      <c r="G27" s="36">
        <v>0</v>
      </c>
      <c r="H27" s="12">
        <v>0</v>
      </c>
      <c r="I27" s="36">
        <v>3</v>
      </c>
      <c r="J27" s="12">
        <v>47.058823529411761</v>
      </c>
      <c r="K27" s="36">
        <v>0</v>
      </c>
      <c r="L27" s="12">
        <v>0</v>
      </c>
      <c r="M27" s="36">
        <v>0</v>
      </c>
      <c r="N27" s="12">
        <v>5.8823529411764701</v>
      </c>
      <c r="O27" s="36">
        <v>0</v>
      </c>
      <c r="P27" s="13">
        <v>0</v>
      </c>
      <c r="Q27" s="14"/>
      <c r="R27" s="15"/>
      <c r="S27" s="38"/>
      <c r="T27" s="15"/>
      <c r="U27" s="15"/>
      <c r="V27" s="15"/>
    </row>
    <row r="28" spans="1:22" ht="15" customHeight="1" x14ac:dyDescent="0.25">
      <c r="B28" s="17">
        <v>22</v>
      </c>
      <c r="C28" s="10" t="s">
        <v>34</v>
      </c>
      <c r="D28" s="25">
        <f t="shared" si="0"/>
        <v>37</v>
      </c>
      <c r="E28" s="36">
        <v>7</v>
      </c>
      <c r="F28" s="12">
        <v>16</v>
      </c>
      <c r="G28" s="36">
        <v>17</v>
      </c>
      <c r="H28" s="12">
        <v>24</v>
      </c>
      <c r="I28" s="36">
        <v>7</v>
      </c>
      <c r="J28" s="12">
        <v>36</v>
      </c>
      <c r="K28" s="36">
        <v>2</v>
      </c>
      <c r="L28" s="12">
        <v>12</v>
      </c>
      <c r="M28" s="36">
        <v>4</v>
      </c>
      <c r="N28" s="12">
        <v>12</v>
      </c>
      <c r="O28" s="36">
        <v>0</v>
      </c>
      <c r="P28" s="13">
        <v>0</v>
      </c>
      <c r="Q28" s="14"/>
      <c r="R28" s="15"/>
      <c r="S28" s="38"/>
      <c r="T28" s="15"/>
      <c r="U28" s="15"/>
      <c r="V28" s="15"/>
    </row>
    <row r="29" spans="1:22" ht="15" customHeight="1" x14ac:dyDescent="0.25">
      <c r="B29" s="17">
        <v>23</v>
      </c>
      <c r="C29" s="10" t="s">
        <v>35</v>
      </c>
      <c r="D29" s="25">
        <f t="shared" si="0"/>
        <v>4</v>
      </c>
      <c r="E29" s="36">
        <v>1</v>
      </c>
      <c r="F29" s="12">
        <v>60</v>
      </c>
      <c r="G29" s="36">
        <v>0</v>
      </c>
      <c r="H29" s="12">
        <v>0</v>
      </c>
      <c r="I29" s="36">
        <v>3</v>
      </c>
      <c r="J29" s="12">
        <v>20</v>
      </c>
      <c r="K29" s="36">
        <v>0</v>
      </c>
      <c r="L29" s="12">
        <v>0</v>
      </c>
      <c r="M29" s="36">
        <v>0</v>
      </c>
      <c r="N29" s="12">
        <v>20</v>
      </c>
      <c r="O29" s="36">
        <v>0</v>
      </c>
      <c r="P29" s="13">
        <v>0</v>
      </c>
      <c r="Q29" s="14"/>
      <c r="R29" s="15"/>
      <c r="S29" s="38"/>
      <c r="T29" s="15"/>
      <c r="U29" s="15"/>
      <c r="V29" s="15"/>
    </row>
    <row r="30" spans="1:22" ht="15" customHeight="1" x14ac:dyDescent="0.25">
      <c r="B30" s="17">
        <v>24</v>
      </c>
      <c r="C30" s="18" t="s">
        <v>36</v>
      </c>
      <c r="D30" s="25">
        <f t="shared" si="0"/>
        <v>22</v>
      </c>
      <c r="E30" s="36">
        <v>3</v>
      </c>
      <c r="F30" s="12">
        <v>19.230769230769234</v>
      </c>
      <c r="G30" s="36">
        <v>9</v>
      </c>
      <c r="H30" s="12">
        <v>34.615384615384613</v>
      </c>
      <c r="I30" s="36">
        <v>5</v>
      </c>
      <c r="J30" s="12">
        <v>19.230769230769234</v>
      </c>
      <c r="K30" s="36">
        <v>2</v>
      </c>
      <c r="L30" s="12">
        <v>7.6923076923076925</v>
      </c>
      <c r="M30" s="36">
        <v>3</v>
      </c>
      <c r="N30" s="12">
        <v>19.230769230769234</v>
      </c>
      <c r="O30" s="36">
        <v>0</v>
      </c>
      <c r="P30" s="13">
        <v>0</v>
      </c>
      <c r="Q30" s="14"/>
      <c r="R30" s="15"/>
      <c r="S30" s="38"/>
      <c r="T30" s="15"/>
      <c r="U30" s="15"/>
      <c r="V30" s="15"/>
    </row>
    <row r="31" spans="1:22" ht="15" customHeight="1" x14ac:dyDescent="0.25">
      <c r="B31" s="17">
        <v>25</v>
      </c>
      <c r="C31" s="32" t="s">
        <v>37</v>
      </c>
      <c r="D31" s="25">
        <f t="shared" si="0"/>
        <v>50</v>
      </c>
      <c r="E31" s="36">
        <v>25</v>
      </c>
      <c r="F31" s="12">
        <v>38.805970149253731</v>
      </c>
      <c r="G31" s="36">
        <v>0</v>
      </c>
      <c r="H31" s="12">
        <v>7.4626865671641784</v>
      </c>
      <c r="I31" s="36">
        <v>15</v>
      </c>
      <c r="J31" s="12">
        <v>35.820895522388057</v>
      </c>
      <c r="K31" s="36">
        <v>2</v>
      </c>
      <c r="L31" s="12">
        <v>8.9552238805970141</v>
      </c>
      <c r="M31" s="36">
        <v>8</v>
      </c>
      <c r="N31" s="12">
        <v>8.9552238805970141</v>
      </c>
      <c r="O31" s="36">
        <v>0</v>
      </c>
      <c r="P31" s="13">
        <v>0</v>
      </c>
      <c r="Q31" s="14"/>
      <c r="R31" s="15"/>
      <c r="S31" s="38"/>
      <c r="T31" s="15"/>
      <c r="U31" s="15"/>
      <c r="V31" s="15"/>
    </row>
    <row r="32" spans="1:22" ht="15" customHeight="1" x14ac:dyDescent="0.25">
      <c r="B32" s="9">
        <v>26</v>
      </c>
      <c r="C32" s="24" t="s">
        <v>38</v>
      </c>
      <c r="D32" s="25">
        <f t="shared" si="0"/>
        <v>111</v>
      </c>
      <c r="E32" s="36">
        <v>24</v>
      </c>
      <c r="F32" s="12">
        <v>24.242424242424242</v>
      </c>
      <c r="G32" s="36">
        <v>20</v>
      </c>
      <c r="H32" s="12">
        <v>13.636363636363635</v>
      </c>
      <c r="I32" s="36">
        <v>11</v>
      </c>
      <c r="J32" s="12">
        <v>18.939393939393938</v>
      </c>
      <c r="K32" s="36">
        <v>31</v>
      </c>
      <c r="L32" s="12">
        <v>21.212121212121211</v>
      </c>
      <c r="M32" s="36">
        <v>21</v>
      </c>
      <c r="N32" s="12">
        <v>19.696969696969695</v>
      </c>
      <c r="O32" s="36">
        <v>4</v>
      </c>
      <c r="P32" s="13">
        <v>2.2727272727272729</v>
      </c>
      <c r="Q32" s="14"/>
      <c r="R32" s="15"/>
      <c r="S32" s="38"/>
      <c r="T32" s="15"/>
      <c r="U32" s="15"/>
      <c r="V32" s="15"/>
    </row>
    <row r="33" spans="2:22" ht="15" customHeight="1" thickBot="1" x14ac:dyDescent="0.3">
      <c r="B33" s="20">
        <v>27</v>
      </c>
      <c r="C33" s="21" t="s">
        <v>39</v>
      </c>
      <c r="D33" s="25">
        <f t="shared" si="0"/>
        <v>0</v>
      </c>
      <c r="E33" s="36">
        <v>0</v>
      </c>
      <c r="F33" s="12">
        <v>0</v>
      </c>
      <c r="G33" s="37">
        <v>0</v>
      </c>
      <c r="H33" s="12">
        <v>0</v>
      </c>
      <c r="I33" s="36">
        <v>0</v>
      </c>
      <c r="J33" s="12">
        <v>0</v>
      </c>
      <c r="K33" s="37">
        <v>0</v>
      </c>
      <c r="L33" s="12">
        <v>0</v>
      </c>
      <c r="M33" s="37">
        <v>0</v>
      </c>
      <c r="N33" s="12">
        <v>0</v>
      </c>
      <c r="O33" s="37">
        <v>0</v>
      </c>
      <c r="P33" s="13">
        <v>0</v>
      </c>
      <c r="Q33" s="14"/>
      <c r="R33" s="15"/>
      <c r="S33" s="38"/>
      <c r="T33" s="15"/>
      <c r="U33" s="15"/>
      <c r="V33" s="15"/>
    </row>
    <row r="34" spans="2:22" ht="15" customHeight="1" thickBot="1" x14ac:dyDescent="0.3">
      <c r="B34" s="40" t="s">
        <v>41</v>
      </c>
      <c r="C34" s="41"/>
      <c r="D34" s="26">
        <f>SUM(D7:D33)</f>
        <v>1141</v>
      </c>
      <c r="E34" s="23">
        <f>SUM(E7:E33)</f>
        <v>350</v>
      </c>
      <c r="F34" s="27">
        <f t="shared" ref="F34" si="1">E34/D34*100</f>
        <v>30.674846625766872</v>
      </c>
      <c r="G34" s="23">
        <f>SUM(G7:G33)</f>
        <v>260</v>
      </c>
      <c r="H34" s="27">
        <f t="shared" ref="H34" si="2">G34/D34*100</f>
        <v>22.78702892199825</v>
      </c>
      <c r="I34" s="23">
        <f>SUM(I7:I33)</f>
        <v>257</v>
      </c>
      <c r="J34" s="27">
        <f t="shared" ref="J34" si="3">I34/D34*100</f>
        <v>22.524101665205958</v>
      </c>
      <c r="K34" s="23">
        <f>SUM(K7:K33)</f>
        <v>76</v>
      </c>
      <c r="L34" s="27">
        <f t="shared" ref="L34" si="4">K34/D34*100</f>
        <v>6.660823838737949</v>
      </c>
      <c r="M34" s="23">
        <f>SUM(M7:M33)</f>
        <v>191</v>
      </c>
      <c r="N34" s="27">
        <f>M34/D34*100</f>
        <v>16.739702015775634</v>
      </c>
      <c r="O34" s="23">
        <f>SUM(O7:O33)</f>
        <v>7</v>
      </c>
      <c r="P34" s="28">
        <f t="shared" ref="P34" si="5">O34/D34*100</f>
        <v>0.61349693251533743</v>
      </c>
      <c r="Q34" s="14"/>
      <c r="R34" s="15"/>
      <c r="S34" s="16"/>
    </row>
    <row r="35" spans="2:22" ht="16.5" thickBot="1" x14ac:dyDescent="0.3">
      <c r="B35" s="40" t="s">
        <v>40</v>
      </c>
      <c r="C35" s="41"/>
      <c r="D35" s="26">
        <f>SUM(D7:D31)</f>
        <v>1030</v>
      </c>
      <c r="E35" s="23">
        <f>SUM(E7:E31)</f>
        <v>326</v>
      </c>
      <c r="F35" s="27">
        <f t="shared" ref="F35" si="6">E35*100/D35</f>
        <v>31.650485436893202</v>
      </c>
      <c r="G35" s="23">
        <f>SUM(G7:G31)</f>
        <v>240</v>
      </c>
      <c r="H35" s="27">
        <f t="shared" ref="H35" si="7">G35*100/D35</f>
        <v>23.300970873786408</v>
      </c>
      <c r="I35" s="23">
        <f>SUM(I7:I31)</f>
        <v>246</v>
      </c>
      <c r="J35" s="27">
        <f t="shared" ref="J35" si="8">I35*100/D35</f>
        <v>23.883495145631066</v>
      </c>
      <c r="K35" s="23">
        <f>SUM(K7:K31)</f>
        <v>45</v>
      </c>
      <c r="L35" s="27">
        <f t="shared" ref="L35" si="9">K35*100/D35</f>
        <v>4.3689320388349513</v>
      </c>
      <c r="M35" s="23">
        <f>SUM(M7:M31)</f>
        <v>170</v>
      </c>
      <c r="N35" s="27">
        <f t="shared" ref="N35" si="10">M35*100/D35</f>
        <v>16.50485436893204</v>
      </c>
      <c r="O35" s="23">
        <f>SUM(O7:O31)</f>
        <v>3</v>
      </c>
      <c r="P35" s="28">
        <f t="shared" ref="P35" si="11">O35*100/D35</f>
        <v>0.29126213592233008</v>
      </c>
      <c r="R35" s="15"/>
    </row>
    <row r="36" spans="2:22" ht="25.9" customHeight="1" x14ac:dyDescent="0.2">
      <c r="B36" s="42" t="s">
        <v>42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2:22" ht="15" x14ac:dyDescent="0.2">
      <c r="D37" s="30"/>
      <c r="E37" s="29"/>
      <c r="F37" s="31"/>
      <c r="G37" s="29"/>
      <c r="H37" s="31"/>
      <c r="I37" s="29"/>
      <c r="J37" s="31"/>
      <c r="K37" s="29"/>
      <c r="L37" s="31"/>
      <c r="M37" s="29"/>
      <c r="N37" s="31"/>
      <c r="O37" s="29"/>
      <c r="P37" s="31"/>
    </row>
    <row r="38" spans="2:22" ht="15" x14ac:dyDescent="0.25">
      <c r="D38" s="19"/>
    </row>
    <row r="39" spans="2:22" ht="15" x14ac:dyDescent="0.25">
      <c r="D39" s="19"/>
    </row>
    <row r="40" spans="2:22" ht="15" x14ac:dyDescent="0.25">
      <c r="D40" s="19"/>
    </row>
  </sheetData>
  <mergeCells count="14">
    <mergeCell ref="A16:A17"/>
    <mergeCell ref="B34:C34"/>
    <mergeCell ref="B35:C35"/>
    <mergeCell ref="B36:P36"/>
    <mergeCell ref="B1:P1"/>
    <mergeCell ref="B3:B6"/>
    <mergeCell ref="C3:C6"/>
    <mergeCell ref="D3:D6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40"/>
  <sheetViews>
    <sheetView zoomScale="87" zoomScaleNormal="87" workbookViewId="0">
      <selection activeCell="C38" sqref="C38"/>
    </sheetView>
  </sheetViews>
  <sheetFormatPr defaultRowHeight="12.75" x14ac:dyDescent="0.2"/>
  <cols>
    <col min="1" max="1" width="4.85546875" style="1" customWidth="1"/>
    <col min="2" max="2" width="5.140625" style="1" customWidth="1"/>
    <col min="3" max="3" width="22.28515625" style="1" customWidth="1"/>
    <col min="4" max="4" width="10.5703125" style="1" customWidth="1"/>
    <col min="5" max="14" width="6.7109375" style="1" customWidth="1"/>
    <col min="15" max="16" width="6.28515625" style="1" customWidth="1"/>
    <col min="17" max="18" width="9.140625" style="1"/>
    <col min="19" max="19" width="10.5703125" style="1" bestFit="1" customWidth="1"/>
    <col min="20" max="256" width="9.140625" style="1"/>
    <col min="257" max="257" width="4.85546875" style="1" customWidth="1"/>
    <col min="258" max="258" width="5.140625" style="1" customWidth="1"/>
    <col min="259" max="259" width="22.28515625" style="1" customWidth="1"/>
    <col min="260" max="260" width="10.5703125" style="1" customWidth="1"/>
    <col min="261" max="270" width="6.7109375" style="1" customWidth="1"/>
    <col min="271" max="272" width="6.28515625" style="1" customWidth="1"/>
    <col min="273" max="274" width="9.140625" style="1"/>
    <col min="275" max="275" width="10.5703125" style="1" bestFit="1" customWidth="1"/>
    <col min="276" max="512" width="9.140625" style="1"/>
    <col min="513" max="513" width="4.85546875" style="1" customWidth="1"/>
    <col min="514" max="514" width="5.140625" style="1" customWidth="1"/>
    <col min="515" max="515" width="22.28515625" style="1" customWidth="1"/>
    <col min="516" max="516" width="10.5703125" style="1" customWidth="1"/>
    <col min="517" max="526" width="6.7109375" style="1" customWidth="1"/>
    <col min="527" max="528" width="6.28515625" style="1" customWidth="1"/>
    <col min="529" max="530" width="9.140625" style="1"/>
    <col min="531" max="531" width="10.5703125" style="1" bestFit="1" customWidth="1"/>
    <col min="532" max="768" width="9.140625" style="1"/>
    <col min="769" max="769" width="4.85546875" style="1" customWidth="1"/>
    <col min="770" max="770" width="5.140625" style="1" customWidth="1"/>
    <col min="771" max="771" width="22.28515625" style="1" customWidth="1"/>
    <col min="772" max="772" width="10.5703125" style="1" customWidth="1"/>
    <col min="773" max="782" width="6.7109375" style="1" customWidth="1"/>
    <col min="783" max="784" width="6.28515625" style="1" customWidth="1"/>
    <col min="785" max="786" width="9.140625" style="1"/>
    <col min="787" max="787" width="10.5703125" style="1" bestFit="1" customWidth="1"/>
    <col min="788" max="1024" width="9.140625" style="1"/>
    <col min="1025" max="1025" width="4.85546875" style="1" customWidth="1"/>
    <col min="1026" max="1026" width="5.140625" style="1" customWidth="1"/>
    <col min="1027" max="1027" width="22.28515625" style="1" customWidth="1"/>
    <col min="1028" max="1028" width="10.5703125" style="1" customWidth="1"/>
    <col min="1029" max="1038" width="6.7109375" style="1" customWidth="1"/>
    <col min="1039" max="1040" width="6.28515625" style="1" customWidth="1"/>
    <col min="1041" max="1042" width="9.140625" style="1"/>
    <col min="1043" max="1043" width="10.5703125" style="1" bestFit="1" customWidth="1"/>
    <col min="1044" max="1280" width="9.140625" style="1"/>
    <col min="1281" max="1281" width="4.85546875" style="1" customWidth="1"/>
    <col min="1282" max="1282" width="5.140625" style="1" customWidth="1"/>
    <col min="1283" max="1283" width="22.28515625" style="1" customWidth="1"/>
    <col min="1284" max="1284" width="10.5703125" style="1" customWidth="1"/>
    <col min="1285" max="1294" width="6.7109375" style="1" customWidth="1"/>
    <col min="1295" max="1296" width="6.28515625" style="1" customWidth="1"/>
    <col min="1297" max="1298" width="9.140625" style="1"/>
    <col min="1299" max="1299" width="10.5703125" style="1" bestFit="1" customWidth="1"/>
    <col min="1300" max="1536" width="9.140625" style="1"/>
    <col min="1537" max="1537" width="4.85546875" style="1" customWidth="1"/>
    <col min="1538" max="1538" width="5.140625" style="1" customWidth="1"/>
    <col min="1539" max="1539" width="22.28515625" style="1" customWidth="1"/>
    <col min="1540" max="1540" width="10.5703125" style="1" customWidth="1"/>
    <col min="1541" max="1550" width="6.7109375" style="1" customWidth="1"/>
    <col min="1551" max="1552" width="6.28515625" style="1" customWidth="1"/>
    <col min="1553" max="1554" width="9.140625" style="1"/>
    <col min="1555" max="1555" width="10.5703125" style="1" bestFit="1" customWidth="1"/>
    <col min="1556" max="1792" width="9.140625" style="1"/>
    <col min="1793" max="1793" width="4.85546875" style="1" customWidth="1"/>
    <col min="1794" max="1794" width="5.140625" style="1" customWidth="1"/>
    <col min="1795" max="1795" width="22.28515625" style="1" customWidth="1"/>
    <col min="1796" max="1796" width="10.5703125" style="1" customWidth="1"/>
    <col min="1797" max="1806" width="6.7109375" style="1" customWidth="1"/>
    <col min="1807" max="1808" width="6.28515625" style="1" customWidth="1"/>
    <col min="1809" max="1810" width="9.140625" style="1"/>
    <col min="1811" max="1811" width="10.5703125" style="1" bestFit="1" customWidth="1"/>
    <col min="1812" max="2048" width="9.140625" style="1"/>
    <col min="2049" max="2049" width="4.85546875" style="1" customWidth="1"/>
    <col min="2050" max="2050" width="5.140625" style="1" customWidth="1"/>
    <col min="2051" max="2051" width="22.28515625" style="1" customWidth="1"/>
    <col min="2052" max="2052" width="10.5703125" style="1" customWidth="1"/>
    <col min="2053" max="2062" width="6.7109375" style="1" customWidth="1"/>
    <col min="2063" max="2064" width="6.28515625" style="1" customWidth="1"/>
    <col min="2065" max="2066" width="9.140625" style="1"/>
    <col min="2067" max="2067" width="10.5703125" style="1" bestFit="1" customWidth="1"/>
    <col min="2068" max="2304" width="9.140625" style="1"/>
    <col min="2305" max="2305" width="4.85546875" style="1" customWidth="1"/>
    <col min="2306" max="2306" width="5.140625" style="1" customWidth="1"/>
    <col min="2307" max="2307" width="22.28515625" style="1" customWidth="1"/>
    <col min="2308" max="2308" width="10.5703125" style="1" customWidth="1"/>
    <col min="2309" max="2318" width="6.7109375" style="1" customWidth="1"/>
    <col min="2319" max="2320" width="6.28515625" style="1" customWidth="1"/>
    <col min="2321" max="2322" width="9.140625" style="1"/>
    <col min="2323" max="2323" width="10.5703125" style="1" bestFit="1" customWidth="1"/>
    <col min="2324" max="2560" width="9.140625" style="1"/>
    <col min="2561" max="2561" width="4.85546875" style="1" customWidth="1"/>
    <col min="2562" max="2562" width="5.140625" style="1" customWidth="1"/>
    <col min="2563" max="2563" width="22.28515625" style="1" customWidth="1"/>
    <col min="2564" max="2564" width="10.5703125" style="1" customWidth="1"/>
    <col min="2565" max="2574" width="6.7109375" style="1" customWidth="1"/>
    <col min="2575" max="2576" width="6.28515625" style="1" customWidth="1"/>
    <col min="2577" max="2578" width="9.140625" style="1"/>
    <col min="2579" max="2579" width="10.5703125" style="1" bestFit="1" customWidth="1"/>
    <col min="2580" max="2816" width="9.140625" style="1"/>
    <col min="2817" max="2817" width="4.85546875" style="1" customWidth="1"/>
    <col min="2818" max="2818" width="5.140625" style="1" customWidth="1"/>
    <col min="2819" max="2819" width="22.28515625" style="1" customWidth="1"/>
    <col min="2820" max="2820" width="10.5703125" style="1" customWidth="1"/>
    <col min="2821" max="2830" width="6.7109375" style="1" customWidth="1"/>
    <col min="2831" max="2832" width="6.28515625" style="1" customWidth="1"/>
    <col min="2833" max="2834" width="9.140625" style="1"/>
    <col min="2835" max="2835" width="10.5703125" style="1" bestFit="1" customWidth="1"/>
    <col min="2836" max="3072" width="9.140625" style="1"/>
    <col min="3073" max="3073" width="4.85546875" style="1" customWidth="1"/>
    <col min="3074" max="3074" width="5.140625" style="1" customWidth="1"/>
    <col min="3075" max="3075" width="22.28515625" style="1" customWidth="1"/>
    <col min="3076" max="3076" width="10.5703125" style="1" customWidth="1"/>
    <col min="3077" max="3086" width="6.7109375" style="1" customWidth="1"/>
    <col min="3087" max="3088" width="6.28515625" style="1" customWidth="1"/>
    <col min="3089" max="3090" width="9.140625" style="1"/>
    <col min="3091" max="3091" width="10.5703125" style="1" bestFit="1" customWidth="1"/>
    <col min="3092" max="3328" width="9.140625" style="1"/>
    <col min="3329" max="3329" width="4.85546875" style="1" customWidth="1"/>
    <col min="3330" max="3330" width="5.140625" style="1" customWidth="1"/>
    <col min="3331" max="3331" width="22.28515625" style="1" customWidth="1"/>
    <col min="3332" max="3332" width="10.5703125" style="1" customWidth="1"/>
    <col min="3333" max="3342" width="6.7109375" style="1" customWidth="1"/>
    <col min="3343" max="3344" width="6.28515625" style="1" customWidth="1"/>
    <col min="3345" max="3346" width="9.140625" style="1"/>
    <col min="3347" max="3347" width="10.5703125" style="1" bestFit="1" customWidth="1"/>
    <col min="3348" max="3584" width="9.140625" style="1"/>
    <col min="3585" max="3585" width="4.85546875" style="1" customWidth="1"/>
    <col min="3586" max="3586" width="5.140625" style="1" customWidth="1"/>
    <col min="3587" max="3587" width="22.28515625" style="1" customWidth="1"/>
    <col min="3588" max="3588" width="10.5703125" style="1" customWidth="1"/>
    <col min="3589" max="3598" width="6.7109375" style="1" customWidth="1"/>
    <col min="3599" max="3600" width="6.28515625" style="1" customWidth="1"/>
    <col min="3601" max="3602" width="9.140625" style="1"/>
    <col min="3603" max="3603" width="10.5703125" style="1" bestFit="1" customWidth="1"/>
    <col min="3604" max="3840" width="9.140625" style="1"/>
    <col min="3841" max="3841" width="4.85546875" style="1" customWidth="1"/>
    <col min="3842" max="3842" width="5.140625" style="1" customWidth="1"/>
    <col min="3843" max="3843" width="22.28515625" style="1" customWidth="1"/>
    <col min="3844" max="3844" width="10.5703125" style="1" customWidth="1"/>
    <col min="3845" max="3854" width="6.7109375" style="1" customWidth="1"/>
    <col min="3855" max="3856" width="6.28515625" style="1" customWidth="1"/>
    <col min="3857" max="3858" width="9.140625" style="1"/>
    <col min="3859" max="3859" width="10.5703125" style="1" bestFit="1" customWidth="1"/>
    <col min="3860" max="4096" width="9.140625" style="1"/>
    <col min="4097" max="4097" width="4.85546875" style="1" customWidth="1"/>
    <col min="4098" max="4098" width="5.140625" style="1" customWidth="1"/>
    <col min="4099" max="4099" width="22.28515625" style="1" customWidth="1"/>
    <col min="4100" max="4100" width="10.5703125" style="1" customWidth="1"/>
    <col min="4101" max="4110" width="6.7109375" style="1" customWidth="1"/>
    <col min="4111" max="4112" width="6.28515625" style="1" customWidth="1"/>
    <col min="4113" max="4114" width="9.140625" style="1"/>
    <col min="4115" max="4115" width="10.5703125" style="1" bestFit="1" customWidth="1"/>
    <col min="4116" max="4352" width="9.140625" style="1"/>
    <col min="4353" max="4353" width="4.85546875" style="1" customWidth="1"/>
    <col min="4354" max="4354" width="5.140625" style="1" customWidth="1"/>
    <col min="4355" max="4355" width="22.28515625" style="1" customWidth="1"/>
    <col min="4356" max="4356" width="10.5703125" style="1" customWidth="1"/>
    <col min="4357" max="4366" width="6.7109375" style="1" customWidth="1"/>
    <col min="4367" max="4368" width="6.28515625" style="1" customWidth="1"/>
    <col min="4369" max="4370" width="9.140625" style="1"/>
    <col min="4371" max="4371" width="10.5703125" style="1" bestFit="1" customWidth="1"/>
    <col min="4372" max="4608" width="9.140625" style="1"/>
    <col min="4609" max="4609" width="4.85546875" style="1" customWidth="1"/>
    <col min="4610" max="4610" width="5.140625" style="1" customWidth="1"/>
    <col min="4611" max="4611" width="22.28515625" style="1" customWidth="1"/>
    <col min="4612" max="4612" width="10.5703125" style="1" customWidth="1"/>
    <col min="4613" max="4622" width="6.7109375" style="1" customWidth="1"/>
    <col min="4623" max="4624" width="6.28515625" style="1" customWidth="1"/>
    <col min="4625" max="4626" width="9.140625" style="1"/>
    <col min="4627" max="4627" width="10.5703125" style="1" bestFit="1" customWidth="1"/>
    <col min="4628" max="4864" width="9.140625" style="1"/>
    <col min="4865" max="4865" width="4.85546875" style="1" customWidth="1"/>
    <col min="4866" max="4866" width="5.140625" style="1" customWidth="1"/>
    <col min="4867" max="4867" width="22.28515625" style="1" customWidth="1"/>
    <col min="4868" max="4868" width="10.5703125" style="1" customWidth="1"/>
    <col min="4869" max="4878" width="6.7109375" style="1" customWidth="1"/>
    <col min="4879" max="4880" width="6.28515625" style="1" customWidth="1"/>
    <col min="4881" max="4882" width="9.140625" style="1"/>
    <col min="4883" max="4883" width="10.5703125" style="1" bestFit="1" customWidth="1"/>
    <col min="4884" max="5120" width="9.140625" style="1"/>
    <col min="5121" max="5121" width="4.85546875" style="1" customWidth="1"/>
    <col min="5122" max="5122" width="5.140625" style="1" customWidth="1"/>
    <col min="5123" max="5123" width="22.28515625" style="1" customWidth="1"/>
    <col min="5124" max="5124" width="10.5703125" style="1" customWidth="1"/>
    <col min="5125" max="5134" width="6.7109375" style="1" customWidth="1"/>
    <col min="5135" max="5136" width="6.28515625" style="1" customWidth="1"/>
    <col min="5137" max="5138" width="9.140625" style="1"/>
    <col min="5139" max="5139" width="10.5703125" style="1" bestFit="1" customWidth="1"/>
    <col min="5140" max="5376" width="9.140625" style="1"/>
    <col min="5377" max="5377" width="4.85546875" style="1" customWidth="1"/>
    <col min="5378" max="5378" width="5.140625" style="1" customWidth="1"/>
    <col min="5379" max="5379" width="22.28515625" style="1" customWidth="1"/>
    <col min="5380" max="5380" width="10.5703125" style="1" customWidth="1"/>
    <col min="5381" max="5390" width="6.7109375" style="1" customWidth="1"/>
    <col min="5391" max="5392" width="6.28515625" style="1" customWidth="1"/>
    <col min="5393" max="5394" width="9.140625" style="1"/>
    <col min="5395" max="5395" width="10.5703125" style="1" bestFit="1" customWidth="1"/>
    <col min="5396" max="5632" width="9.140625" style="1"/>
    <col min="5633" max="5633" width="4.85546875" style="1" customWidth="1"/>
    <col min="5634" max="5634" width="5.140625" style="1" customWidth="1"/>
    <col min="5635" max="5635" width="22.28515625" style="1" customWidth="1"/>
    <col min="5636" max="5636" width="10.5703125" style="1" customWidth="1"/>
    <col min="5637" max="5646" width="6.7109375" style="1" customWidth="1"/>
    <col min="5647" max="5648" width="6.28515625" style="1" customWidth="1"/>
    <col min="5649" max="5650" width="9.140625" style="1"/>
    <col min="5651" max="5651" width="10.5703125" style="1" bestFit="1" customWidth="1"/>
    <col min="5652" max="5888" width="9.140625" style="1"/>
    <col min="5889" max="5889" width="4.85546875" style="1" customWidth="1"/>
    <col min="5890" max="5890" width="5.140625" style="1" customWidth="1"/>
    <col min="5891" max="5891" width="22.28515625" style="1" customWidth="1"/>
    <col min="5892" max="5892" width="10.5703125" style="1" customWidth="1"/>
    <col min="5893" max="5902" width="6.7109375" style="1" customWidth="1"/>
    <col min="5903" max="5904" width="6.28515625" style="1" customWidth="1"/>
    <col min="5905" max="5906" width="9.140625" style="1"/>
    <col min="5907" max="5907" width="10.5703125" style="1" bestFit="1" customWidth="1"/>
    <col min="5908" max="6144" width="9.140625" style="1"/>
    <col min="6145" max="6145" width="4.85546875" style="1" customWidth="1"/>
    <col min="6146" max="6146" width="5.140625" style="1" customWidth="1"/>
    <col min="6147" max="6147" width="22.28515625" style="1" customWidth="1"/>
    <col min="6148" max="6148" width="10.5703125" style="1" customWidth="1"/>
    <col min="6149" max="6158" width="6.7109375" style="1" customWidth="1"/>
    <col min="6159" max="6160" width="6.28515625" style="1" customWidth="1"/>
    <col min="6161" max="6162" width="9.140625" style="1"/>
    <col min="6163" max="6163" width="10.5703125" style="1" bestFit="1" customWidth="1"/>
    <col min="6164" max="6400" width="9.140625" style="1"/>
    <col min="6401" max="6401" width="4.85546875" style="1" customWidth="1"/>
    <col min="6402" max="6402" width="5.140625" style="1" customWidth="1"/>
    <col min="6403" max="6403" width="22.28515625" style="1" customWidth="1"/>
    <col min="6404" max="6404" width="10.5703125" style="1" customWidth="1"/>
    <col min="6405" max="6414" width="6.7109375" style="1" customWidth="1"/>
    <col min="6415" max="6416" width="6.28515625" style="1" customWidth="1"/>
    <col min="6417" max="6418" width="9.140625" style="1"/>
    <col min="6419" max="6419" width="10.5703125" style="1" bestFit="1" customWidth="1"/>
    <col min="6420" max="6656" width="9.140625" style="1"/>
    <col min="6657" max="6657" width="4.85546875" style="1" customWidth="1"/>
    <col min="6658" max="6658" width="5.140625" style="1" customWidth="1"/>
    <col min="6659" max="6659" width="22.28515625" style="1" customWidth="1"/>
    <col min="6660" max="6660" width="10.5703125" style="1" customWidth="1"/>
    <col min="6661" max="6670" width="6.7109375" style="1" customWidth="1"/>
    <col min="6671" max="6672" width="6.28515625" style="1" customWidth="1"/>
    <col min="6673" max="6674" width="9.140625" style="1"/>
    <col min="6675" max="6675" width="10.5703125" style="1" bestFit="1" customWidth="1"/>
    <col min="6676" max="6912" width="9.140625" style="1"/>
    <col min="6913" max="6913" width="4.85546875" style="1" customWidth="1"/>
    <col min="6914" max="6914" width="5.140625" style="1" customWidth="1"/>
    <col min="6915" max="6915" width="22.28515625" style="1" customWidth="1"/>
    <col min="6916" max="6916" width="10.5703125" style="1" customWidth="1"/>
    <col min="6917" max="6926" width="6.7109375" style="1" customWidth="1"/>
    <col min="6927" max="6928" width="6.28515625" style="1" customWidth="1"/>
    <col min="6929" max="6930" width="9.140625" style="1"/>
    <col min="6931" max="6931" width="10.5703125" style="1" bestFit="1" customWidth="1"/>
    <col min="6932" max="7168" width="9.140625" style="1"/>
    <col min="7169" max="7169" width="4.85546875" style="1" customWidth="1"/>
    <col min="7170" max="7170" width="5.140625" style="1" customWidth="1"/>
    <col min="7171" max="7171" width="22.28515625" style="1" customWidth="1"/>
    <col min="7172" max="7172" width="10.5703125" style="1" customWidth="1"/>
    <col min="7173" max="7182" width="6.7109375" style="1" customWidth="1"/>
    <col min="7183" max="7184" width="6.28515625" style="1" customWidth="1"/>
    <col min="7185" max="7186" width="9.140625" style="1"/>
    <col min="7187" max="7187" width="10.5703125" style="1" bestFit="1" customWidth="1"/>
    <col min="7188" max="7424" width="9.140625" style="1"/>
    <col min="7425" max="7425" width="4.85546875" style="1" customWidth="1"/>
    <col min="7426" max="7426" width="5.140625" style="1" customWidth="1"/>
    <col min="7427" max="7427" width="22.28515625" style="1" customWidth="1"/>
    <col min="7428" max="7428" width="10.5703125" style="1" customWidth="1"/>
    <col min="7429" max="7438" width="6.7109375" style="1" customWidth="1"/>
    <col min="7439" max="7440" width="6.28515625" style="1" customWidth="1"/>
    <col min="7441" max="7442" width="9.140625" style="1"/>
    <col min="7443" max="7443" width="10.5703125" style="1" bestFit="1" customWidth="1"/>
    <col min="7444" max="7680" width="9.140625" style="1"/>
    <col min="7681" max="7681" width="4.85546875" style="1" customWidth="1"/>
    <col min="7682" max="7682" width="5.140625" style="1" customWidth="1"/>
    <col min="7683" max="7683" width="22.28515625" style="1" customWidth="1"/>
    <col min="7684" max="7684" width="10.5703125" style="1" customWidth="1"/>
    <col min="7685" max="7694" width="6.7109375" style="1" customWidth="1"/>
    <col min="7695" max="7696" width="6.28515625" style="1" customWidth="1"/>
    <col min="7697" max="7698" width="9.140625" style="1"/>
    <col min="7699" max="7699" width="10.5703125" style="1" bestFit="1" customWidth="1"/>
    <col min="7700" max="7936" width="9.140625" style="1"/>
    <col min="7937" max="7937" width="4.85546875" style="1" customWidth="1"/>
    <col min="7938" max="7938" width="5.140625" style="1" customWidth="1"/>
    <col min="7939" max="7939" width="22.28515625" style="1" customWidth="1"/>
    <col min="7940" max="7940" width="10.5703125" style="1" customWidth="1"/>
    <col min="7941" max="7950" width="6.7109375" style="1" customWidth="1"/>
    <col min="7951" max="7952" width="6.28515625" style="1" customWidth="1"/>
    <col min="7953" max="7954" width="9.140625" style="1"/>
    <col min="7955" max="7955" width="10.5703125" style="1" bestFit="1" customWidth="1"/>
    <col min="7956" max="8192" width="9.140625" style="1"/>
    <col min="8193" max="8193" width="4.85546875" style="1" customWidth="1"/>
    <col min="8194" max="8194" width="5.140625" style="1" customWidth="1"/>
    <col min="8195" max="8195" width="22.28515625" style="1" customWidth="1"/>
    <col min="8196" max="8196" width="10.5703125" style="1" customWidth="1"/>
    <col min="8197" max="8206" width="6.7109375" style="1" customWidth="1"/>
    <col min="8207" max="8208" width="6.28515625" style="1" customWidth="1"/>
    <col min="8209" max="8210" width="9.140625" style="1"/>
    <col min="8211" max="8211" width="10.5703125" style="1" bestFit="1" customWidth="1"/>
    <col min="8212" max="8448" width="9.140625" style="1"/>
    <col min="8449" max="8449" width="4.85546875" style="1" customWidth="1"/>
    <col min="8450" max="8450" width="5.140625" style="1" customWidth="1"/>
    <col min="8451" max="8451" width="22.28515625" style="1" customWidth="1"/>
    <col min="8452" max="8452" width="10.5703125" style="1" customWidth="1"/>
    <col min="8453" max="8462" width="6.7109375" style="1" customWidth="1"/>
    <col min="8463" max="8464" width="6.28515625" style="1" customWidth="1"/>
    <col min="8465" max="8466" width="9.140625" style="1"/>
    <col min="8467" max="8467" width="10.5703125" style="1" bestFit="1" customWidth="1"/>
    <col min="8468" max="8704" width="9.140625" style="1"/>
    <col min="8705" max="8705" width="4.85546875" style="1" customWidth="1"/>
    <col min="8706" max="8706" width="5.140625" style="1" customWidth="1"/>
    <col min="8707" max="8707" width="22.28515625" style="1" customWidth="1"/>
    <col min="8708" max="8708" width="10.5703125" style="1" customWidth="1"/>
    <col min="8709" max="8718" width="6.7109375" style="1" customWidth="1"/>
    <col min="8719" max="8720" width="6.28515625" style="1" customWidth="1"/>
    <col min="8721" max="8722" width="9.140625" style="1"/>
    <col min="8723" max="8723" width="10.5703125" style="1" bestFit="1" customWidth="1"/>
    <col min="8724" max="8960" width="9.140625" style="1"/>
    <col min="8961" max="8961" width="4.85546875" style="1" customWidth="1"/>
    <col min="8962" max="8962" width="5.140625" style="1" customWidth="1"/>
    <col min="8963" max="8963" width="22.28515625" style="1" customWidth="1"/>
    <col min="8964" max="8964" width="10.5703125" style="1" customWidth="1"/>
    <col min="8965" max="8974" width="6.7109375" style="1" customWidth="1"/>
    <col min="8975" max="8976" width="6.28515625" style="1" customWidth="1"/>
    <col min="8977" max="8978" width="9.140625" style="1"/>
    <col min="8979" max="8979" width="10.5703125" style="1" bestFit="1" customWidth="1"/>
    <col min="8980" max="9216" width="9.140625" style="1"/>
    <col min="9217" max="9217" width="4.85546875" style="1" customWidth="1"/>
    <col min="9218" max="9218" width="5.140625" style="1" customWidth="1"/>
    <col min="9219" max="9219" width="22.28515625" style="1" customWidth="1"/>
    <col min="9220" max="9220" width="10.5703125" style="1" customWidth="1"/>
    <col min="9221" max="9230" width="6.7109375" style="1" customWidth="1"/>
    <col min="9231" max="9232" width="6.28515625" style="1" customWidth="1"/>
    <col min="9233" max="9234" width="9.140625" style="1"/>
    <col min="9235" max="9235" width="10.5703125" style="1" bestFit="1" customWidth="1"/>
    <col min="9236" max="9472" width="9.140625" style="1"/>
    <col min="9473" max="9473" width="4.85546875" style="1" customWidth="1"/>
    <col min="9474" max="9474" width="5.140625" style="1" customWidth="1"/>
    <col min="9475" max="9475" width="22.28515625" style="1" customWidth="1"/>
    <col min="9476" max="9476" width="10.5703125" style="1" customWidth="1"/>
    <col min="9477" max="9486" width="6.7109375" style="1" customWidth="1"/>
    <col min="9487" max="9488" width="6.28515625" style="1" customWidth="1"/>
    <col min="9489" max="9490" width="9.140625" style="1"/>
    <col min="9491" max="9491" width="10.5703125" style="1" bestFit="1" customWidth="1"/>
    <col min="9492" max="9728" width="9.140625" style="1"/>
    <col min="9729" max="9729" width="4.85546875" style="1" customWidth="1"/>
    <col min="9730" max="9730" width="5.140625" style="1" customWidth="1"/>
    <col min="9731" max="9731" width="22.28515625" style="1" customWidth="1"/>
    <col min="9732" max="9732" width="10.5703125" style="1" customWidth="1"/>
    <col min="9733" max="9742" width="6.7109375" style="1" customWidth="1"/>
    <col min="9743" max="9744" width="6.28515625" style="1" customWidth="1"/>
    <col min="9745" max="9746" width="9.140625" style="1"/>
    <col min="9747" max="9747" width="10.5703125" style="1" bestFit="1" customWidth="1"/>
    <col min="9748" max="9984" width="9.140625" style="1"/>
    <col min="9985" max="9985" width="4.85546875" style="1" customWidth="1"/>
    <col min="9986" max="9986" width="5.140625" style="1" customWidth="1"/>
    <col min="9987" max="9987" width="22.28515625" style="1" customWidth="1"/>
    <col min="9988" max="9988" width="10.5703125" style="1" customWidth="1"/>
    <col min="9989" max="9998" width="6.7109375" style="1" customWidth="1"/>
    <col min="9999" max="10000" width="6.28515625" style="1" customWidth="1"/>
    <col min="10001" max="10002" width="9.140625" style="1"/>
    <col min="10003" max="10003" width="10.5703125" style="1" bestFit="1" customWidth="1"/>
    <col min="10004" max="10240" width="9.140625" style="1"/>
    <col min="10241" max="10241" width="4.85546875" style="1" customWidth="1"/>
    <col min="10242" max="10242" width="5.140625" style="1" customWidth="1"/>
    <col min="10243" max="10243" width="22.28515625" style="1" customWidth="1"/>
    <col min="10244" max="10244" width="10.5703125" style="1" customWidth="1"/>
    <col min="10245" max="10254" width="6.7109375" style="1" customWidth="1"/>
    <col min="10255" max="10256" width="6.28515625" style="1" customWidth="1"/>
    <col min="10257" max="10258" width="9.140625" style="1"/>
    <col min="10259" max="10259" width="10.5703125" style="1" bestFit="1" customWidth="1"/>
    <col min="10260" max="10496" width="9.140625" style="1"/>
    <col min="10497" max="10497" width="4.85546875" style="1" customWidth="1"/>
    <col min="10498" max="10498" width="5.140625" style="1" customWidth="1"/>
    <col min="10499" max="10499" width="22.28515625" style="1" customWidth="1"/>
    <col min="10500" max="10500" width="10.5703125" style="1" customWidth="1"/>
    <col min="10501" max="10510" width="6.7109375" style="1" customWidth="1"/>
    <col min="10511" max="10512" width="6.28515625" style="1" customWidth="1"/>
    <col min="10513" max="10514" width="9.140625" style="1"/>
    <col min="10515" max="10515" width="10.5703125" style="1" bestFit="1" customWidth="1"/>
    <col min="10516" max="10752" width="9.140625" style="1"/>
    <col min="10753" max="10753" width="4.85546875" style="1" customWidth="1"/>
    <col min="10754" max="10754" width="5.140625" style="1" customWidth="1"/>
    <col min="10755" max="10755" width="22.28515625" style="1" customWidth="1"/>
    <col min="10756" max="10756" width="10.5703125" style="1" customWidth="1"/>
    <col min="10757" max="10766" width="6.7109375" style="1" customWidth="1"/>
    <col min="10767" max="10768" width="6.28515625" style="1" customWidth="1"/>
    <col min="10769" max="10770" width="9.140625" style="1"/>
    <col min="10771" max="10771" width="10.5703125" style="1" bestFit="1" customWidth="1"/>
    <col min="10772" max="11008" width="9.140625" style="1"/>
    <col min="11009" max="11009" width="4.85546875" style="1" customWidth="1"/>
    <col min="11010" max="11010" width="5.140625" style="1" customWidth="1"/>
    <col min="11011" max="11011" width="22.28515625" style="1" customWidth="1"/>
    <col min="11012" max="11012" width="10.5703125" style="1" customWidth="1"/>
    <col min="11013" max="11022" width="6.7109375" style="1" customWidth="1"/>
    <col min="11023" max="11024" width="6.28515625" style="1" customWidth="1"/>
    <col min="11025" max="11026" width="9.140625" style="1"/>
    <col min="11027" max="11027" width="10.5703125" style="1" bestFit="1" customWidth="1"/>
    <col min="11028" max="11264" width="9.140625" style="1"/>
    <col min="11265" max="11265" width="4.85546875" style="1" customWidth="1"/>
    <col min="11266" max="11266" width="5.140625" style="1" customWidth="1"/>
    <col min="11267" max="11267" width="22.28515625" style="1" customWidth="1"/>
    <col min="11268" max="11268" width="10.5703125" style="1" customWidth="1"/>
    <col min="11269" max="11278" width="6.7109375" style="1" customWidth="1"/>
    <col min="11279" max="11280" width="6.28515625" style="1" customWidth="1"/>
    <col min="11281" max="11282" width="9.140625" style="1"/>
    <col min="11283" max="11283" width="10.5703125" style="1" bestFit="1" customWidth="1"/>
    <col min="11284" max="11520" width="9.140625" style="1"/>
    <col min="11521" max="11521" width="4.85546875" style="1" customWidth="1"/>
    <col min="11522" max="11522" width="5.140625" style="1" customWidth="1"/>
    <col min="11523" max="11523" width="22.28515625" style="1" customWidth="1"/>
    <col min="11524" max="11524" width="10.5703125" style="1" customWidth="1"/>
    <col min="11525" max="11534" width="6.7109375" style="1" customWidth="1"/>
    <col min="11535" max="11536" width="6.28515625" style="1" customWidth="1"/>
    <col min="11537" max="11538" width="9.140625" style="1"/>
    <col min="11539" max="11539" width="10.5703125" style="1" bestFit="1" customWidth="1"/>
    <col min="11540" max="11776" width="9.140625" style="1"/>
    <col min="11777" max="11777" width="4.85546875" style="1" customWidth="1"/>
    <col min="11778" max="11778" width="5.140625" style="1" customWidth="1"/>
    <col min="11779" max="11779" width="22.28515625" style="1" customWidth="1"/>
    <col min="11780" max="11780" width="10.5703125" style="1" customWidth="1"/>
    <col min="11781" max="11790" width="6.7109375" style="1" customWidth="1"/>
    <col min="11791" max="11792" width="6.28515625" style="1" customWidth="1"/>
    <col min="11793" max="11794" width="9.140625" style="1"/>
    <col min="11795" max="11795" width="10.5703125" style="1" bestFit="1" customWidth="1"/>
    <col min="11796" max="12032" width="9.140625" style="1"/>
    <col min="12033" max="12033" width="4.85546875" style="1" customWidth="1"/>
    <col min="12034" max="12034" width="5.140625" style="1" customWidth="1"/>
    <col min="12035" max="12035" width="22.28515625" style="1" customWidth="1"/>
    <col min="12036" max="12036" width="10.5703125" style="1" customWidth="1"/>
    <col min="12037" max="12046" width="6.7109375" style="1" customWidth="1"/>
    <col min="12047" max="12048" width="6.28515625" style="1" customWidth="1"/>
    <col min="12049" max="12050" width="9.140625" style="1"/>
    <col min="12051" max="12051" width="10.5703125" style="1" bestFit="1" customWidth="1"/>
    <col min="12052" max="12288" width="9.140625" style="1"/>
    <col min="12289" max="12289" width="4.85546875" style="1" customWidth="1"/>
    <col min="12290" max="12290" width="5.140625" style="1" customWidth="1"/>
    <col min="12291" max="12291" width="22.28515625" style="1" customWidth="1"/>
    <col min="12292" max="12292" width="10.5703125" style="1" customWidth="1"/>
    <col min="12293" max="12302" width="6.7109375" style="1" customWidth="1"/>
    <col min="12303" max="12304" width="6.28515625" style="1" customWidth="1"/>
    <col min="12305" max="12306" width="9.140625" style="1"/>
    <col min="12307" max="12307" width="10.5703125" style="1" bestFit="1" customWidth="1"/>
    <col min="12308" max="12544" width="9.140625" style="1"/>
    <col min="12545" max="12545" width="4.85546875" style="1" customWidth="1"/>
    <col min="12546" max="12546" width="5.140625" style="1" customWidth="1"/>
    <col min="12547" max="12547" width="22.28515625" style="1" customWidth="1"/>
    <col min="12548" max="12548" width="10.5703125" style="1" customWidth="1"/>
    <col min="12549" max="12558" width="6.7109375" style="1" customWidth="1"/>
    <col min="12559" max="12560" width="6.28515625" style="1" customWidth="1"/>
    <col min="12561" max="12562" width="9.140625" style="1"/>
    <col min="12563" max="12563" width="10.5703125" style="1" bestFit="1" customWidth="1"/>
    <col min="12564" max="12800" width="9.140625" style="1"/>
    <col min="12801" max="12801" width="4.85546875" style="1" customWidth="1"/>
    <col min="12802" max="12802" width="5.140625" style="1" customWidth="1"/>
    <col min="12803" max="12803" width="22.28515625" style="1" customWidth="1"/>
    <col min="12804" max="12804" width="10.5703125" style="1" customWidth="1"/>
    <col min="12805" max="12814" width="6.7109375" style="1" customWidth="1"/>
    <col min="12815" max="12816" width="6.28515625" style="1" customWidth="1"/>
    <col min="12817" max="12818" width="9.140625" style="1"/>
    <col min="12819" max="12819" width="10.5703125" style="1" bestFit="1" customWidth="1"/>
    <col min="12820" max="13056" width="9.140625" style="1"/>
    <col min="13057" max="13057" width="4.85546875" style="1" customWidth="1"/>
    <col min="13058" max="13058" width="5.140625" style="1" customWidth="1"/>
    <col min="13059" max="13059" width="22.28515625" style="1" customWidth="1"/>
    <col min="13060" max="13060" width="10.5703125" style="1" customWidth="1"/>
    <col min="13061" max="13070" width="6.7109375" style="1" customWidth="1"/>
    <col min="13071" max="13072" width="6.28515625" style="1" customWidth="1"/>
    <col min="13073" max="13074" width="9.140625" style="1"/>
    <col min="13075" max="13075" width="10.5703125" style="1" bestFit="1" customWidth="1"/>
    <col min="13076" max="13312" width="9.140625" style="1"/>
    <col min="13313" max="13313" width="4.85546875" style="1" customWidth="1"/>
    <col min="13314" max="13314" width="5.140625" style="1" customWidth="1"/>
    <col min="13315" max="13315" width="22.28515625" style="1" customWidth="1"/>
    <col min="13316" max="13316" width="10.5703125" style="1" customWidth="1"/>
    <col min="13317" max="13326" width="6.7109375" style="1" customWidth="1"/>
    <col min="13327" max="13328" width="6.28515625" style="1" customWidth="1"/>
    <col min="13329" max="13330" width="9.140625" style="1"/>
    <col min="13331" max="13331" width="10.5703125" style="1" bestFit="1" customWidth="1"/>
    <col min="13332" max="13568" width="9.140625" style="1"/>
    <col min="13569" max="13569" width="4.85546875" style="1" customWidth="1"/>
    <col min="13570" max="13570" width="5.140625" style="1" customWidth="1"/>
    <col min="13571" max="13571" width="22.28515625" style="1" customWidth="1"/>
    <col min="13572" max="13572" width="10.5703125" style="1" customWidth="1"/>
    <col min="13573" max="13582" width="6.7109375" style="1" customWidth="1"/>
    <col min="13583" max="13584" width="6.28515625" style="1" customWidth="1"/>
    <col min="13585" max="13586" width="9.140625" style="1"/>
    <col min="13587" max="13587" width="10.5703125" style="1" bestFit="1" customWidth="1"/>
    <col min="13588" max="13824" width="9.140625" style="1"/>
    <col min="13825" max="13825" width="4.85546875" style="1" customWidth="1"/>
    <col min="13826" max="13826" width="5.140625" style="1" customWidth="1"/>
    <col min="13827" max="13827" width="22.28515625" style="1" customWidth="1"/>
    <col min="13828" max="13828" width="10.5703125" style="1" customWidth="1"/>
    <col min="13829" max="13838" width="6.7109375" style="1" customWidth="1"/>
    <col min="13839" max="13840" width="6.28515625" style="1" customWidth="1"/>
    <col min="13841" max="13842" width="9.140625" style="1"/>
    <col min="13843" max="13843" width="10.5703125" style="1" bestFit="1" customWidth="1"/>
    <col min="13844" max="14080" width="9.140625" style="1"/>
    <col min="14081" max="14081" width="4.85546875" style="1" customWidth="1"/>
    <col min="14082" max="14082" width="5.140625" style="1" customWidth="1"/>
    <col min="14083" max="14083" width="22.28515625" style="1" customWidth="1"/>
    <col min="14084" max="14084" width="10.5703125" style="1" customWidth="1"/>
    <col min="14085" max="14094" width="6.7109375" style="1" customWidth="1"/>
    <col min="14095" max="14096" width="6.28515625" style="1" customWidth="1"/>
    <col min="14097" max="14098" width="9.140625" style="1"/>
    <col min="14099" max="14099" width="10.5703125" style="1" bestFit="1" customWidth="1"/>
    <col min="14100" max="14336" width="9.140625" style="1"/>
    <col min="14337" max="14337" width="4.85546875" style="1" customWidth="1"/>
    <col min="14338" max="14338" width="5.140625" style="1" customWidth="1"/>
    <col min="14339" max="14339" width="22.28515625" style="1" customWidth="1"/>
    <col min="14340" max="14340" width="10.5703125" style="1" customWidth="1"/>
    <col min="14341" max="14350" width="6.7109375" style="1" customWidth="1"/>
    <col min="14351" max="14352" width="6.28515625" style="1" customWidth="1"/>
    <col min="14353" max="14354" width="9.140625" style="1"/>
    <col min="14355" max="14355" width="10.5703125" style="1" bestFit="1" customWidth="1"/>
    <col min="14356" max="14592" width="9.140625" style="1"/>
    <col min="14593" max="14593" width="4.85546875" style="1" customWidth="1"/>
    <col min="14594" max="14594" width="5.140625" style="1" customWidth="1"/>
    <col min="14595" max="14595" width="22.28515625" style="1" customWidth="1"/>
    <col min="14596" max="14596" width="10.5703125" style="1" customWidth="1"/>
    <col min="14597" max="14606" width="6.7109375" style="1" customWidth="1"/>
    <col min="14607" max="14608" width="6.28515625" style="1" customWidth="1"/>
    <col min="14609" max="14610" width="9.140625" style="1"/>
    <col min="14611" max="14611" width="10.5703125" style="1" bestFit="1" customWidth="1"/>
    <col min="14612" max="14848" width="9.140625" style="1"/>
    <col min="14849" max="14849" width="4.85546875" style="1" customWidth="1"/>
    <col min="14850" max="14850" width="5.140625" style="1" customWidth="1"/>
    <col min="14851" max="14851" width="22.28515625" style="1" customWidth="1"/>
    <col min="14852" max="14852" width="10.5703125" style="1" customWidth="1"/>
    <col min="14853" max="14862" width="6.7109375" style="1" customWidth="1"/>
    <col min="14863" max="14864" width="6.28515625" style="1" customWidth="1"/>
    <col min="14865" max="14866" width="9.140625" style="1"/>
    <col min="14867" max="14867" width="10.5703125" style="1" bestFit="1" customWidth="1"/>
    <col min="14868" max="15104" width="9.140625" style="1"/>
    <col min="15105" max="15105" width="4.85546875" style="1" customWidth="1"/>
    <col min="15106" max="15106" width="5.140625" style="1" customWidth="1"/>
    <col min="15107" max="15107" width="22.28515625" style="1" customWidth="1"/>
    <col min="15108" max="15108" width="10.5703125" style="1" customWidth="1"/>
    <col min="15109" max="15118" width="6.7109375" style="1" customWidth="1"/>
    <col min="15119" max="15120" width="6.28515625" style="1" customWidth="1"/>
    <col min="15121" max="15122" width="9.140625" style="1"/>
    <col min="15123" max="15123" width="10.5703125" style="1" bestFit="1" customWidth="1"/>
    <col min="15124" max="15360" width="9.140625" style="1"/>
    <col min="15361" max="15361" width="4.85546875" style="1" customWidth="1"/>
    <col min="15362" max="15362" width="5.140625" style="1" customWidth="1"/>
    <col min="15363" max="15363" width="22.28515625" style="1" customWidth="1"/>
    <col min="15364" max="15364" width="10.5703125" style="1" customWidth="1"/>
    <col min="15365" max="15374" width="6.7109375" style="1" customWidth="1"/>
    <col min="15375" max="15376" width="6.28515625" style="1" customWidth="1"/>
    <col min="15377" max="15378" width="9.140625" style="1"/>
    <col min="15379" max="15379" width="10.5703125" style="1" bestFit="1" customWidth="1"/>
    <col min="15380" max="15616" width="9.140625" style="1"/>
    <col min="15617" max="15617" width="4.85546875" style="1" customWidth="1"/>
    <col min="15618" max="15618" width="5.140625" style="1" customWidth="1"/>
    <col min="15619" max="15619" width="22.28515625" style="1" customWidth="1"/>
    <col min="15620" max="15620" width="10.5703125" style="1" customWidth="1"/>
    <col min="15621" max="15630" width="6.7109375" style="1" customWidth="1"/>
    <col min="15631" max="15632" width="6.28515625" style="1" customWidth="1"/>
    <col min="15633" max="15634" width="9.140625" style="1"/>
    <col min="15635" max="15635" width="10.5703125" style="1" bestFit="1" customWidth="1"/>
    <col min="15636" max="15872" width="9.140625" style="1"/>
    <col min="15873" max="15873" width="4.85546875" style="1" customWidth="1"/>
    <col min="15874" max="15874" width="5.140625" style="1" customWidth="1"/>
    <col min="15875" max="15875" width="22.28515625" style="1" customWidth="1"/>
    <col min="15876" max="15876" width="10.5703125" style="1" customWidth="1"/>
    <col min="15877" max="15886" width="6.7109375" style="1" customWidth="1"/>
    <col min="15887" max="15888" width="6.28515625" style="1" customWidth="1"/>
    <col min="15889" max="15890" width="9.140625" style="1"/>
    <col min="15891" max="15891" width="10.5703125" style="1" bestFit="1" customWidth="1"/>
    <col min="15892" max="16128" width="9.140625" style="1"/>
    <col min="16129" max="16129" width="4.85546875" style="1" customWidth="1"/>
    <col min="16130" max="16130" width="5.140625" style="1" customWidth="1"/>
    <col min="16131" max="16131" width="22.28515625" style="1" customWidth="1"/>
    <col min="16132" max="16132" width="10.5703125" style="1" customWidth="1"/>
    <col min="16133" max="16142" width="6.7109375" style="1" customWidth="1"/>
    <col min="16143" max="16144" width="6.28515625" style="1" customWidth="1"/>
    <col min="16145" max="16146" width="9.140625" style="1"/>
    <col min="16147" max="16147" width="10.5703125" style="1" bestFit="1" customWidth="1"/>
    <col min="16148" max="16384" width="9.140625" style="1"/>
  </cols>
  <sheetData>
    <row r="1" spans="1:22" ht="15.75" x14ac:dyDescent="0.25">
      <c r="B1" s="45" t="s">
        <v>44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2" ht="7.5" customHeight="1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 ht="44.25" customHeight="1" x14ac:dyDescent="0.2">
      <c r="B3" s="46" t="s">
        <v>0</v>
      </c>
      <c r="C3" s="49" t="s">
        <v>1</v>
      </c>
      <c r="D3" s="52" t="s">
        <v>2</v>
      </c>
      <c r="E3" s="55" t="s">
        <v>3</v>
      </c>
      <c r="F3" s="55"/>
      <c r="G3" s="55" t="s">
        <v>4</v>
      </c>
      <c r="H3" s="55"/>
      <c r="I3" s="55" t="s">
        <v>5</v>
      </c>
      <c r="J3" s="55"/>
      <c r="K3" s="55" t="s">
        <v>6</v>
      </c>
      <c r="L3" s="55"/>
      <c r="M3" s="55" t="s">
        <v>7</v>
      </c>
      <c r="N3" s="55"/>
      <c r="O3" s="55" t="s">
        <v>8</v>
      </c>
      <c r="P3" s="56"/>
    </row>
    <row r="4" spans="1:22" ht="6.75" hidden="1" customHeight="1" x14ac:dyDescent="0.2">
      <c r="B4" s="47"/>
      <c r="C4" s="50"/>
      <c r="D4" s="53"/>
      <c r="E4" s="3"/>
      <c r="F4" s="3"/>
      <c r="G4" s="3" t="s">
        <v>9</v>
      </c>
      <c r="H4" s="3" t="s">
        <v>10</v>
      </c>
      <c r="I4" s="3" t="s">
        <v>9</v>
      </c>
      <c r="J4" s="3" t="s">
        <v>10</v>
      </c>
      <c r="K4" s="3" t="s">
        <v>11</v>
      </c>
      <c r="L4" s="3" t="s">
        <v>10</v>
      </c>
      <c r="M4" s="3" t="s">
        <v>9</v>
      </c>
      <c r="N4" s="3" t="s">
        <v>10</v>
      </c>
      <c r="O4" s="3" t="s">
        <v>9</v>
      </c>
      <c r="P4" s="4" t="s">
        <v>10</v>
      </c>
    </row>
    <row r="5" spans="1:22" ht="13.5" hidden="1" customHeight="1" thickBot="1" x14ac:dyDescent="0.25">
      <c r="B5" s="47"/>
      <c r="C5" s="50"/>
      <c r="D5" s="53"/>
      <c r="E5" s="3"/>
      <c r="F5" s="3"/>
      <c r="G5" s="5"/>
      <c r="H5" s="5"/>
      <c r="I5" s="5"/>
      <c r="J5" s="5"/>
      <c r="K5" s="5"/>
      <c r="L5" s="5"/>
      <c r="M5" s="5"/>
      <c r="N5" s="5"/>
      <c r="O5" s="5"/>
      <c r="P5" s="6"/>
    </row>
    <row r="6" spans="1:22" ht="15" thickBot="1" x14ac:dyDescent="0.25">
      <c r="B6" s="48"/>
      <c r="C6" s="51"/>
      <c r="D6" s="54"/>
      <c r="E6" s="7" t="s">
        <v>12</v>
      </c>
      <c r="F6" s="7" t="s">
        <v>10</v>
      </c>
      <c r="G6" s="7" t="s">
        <v>12</v>
      </c>
      <c r="H6" s="7" t="s">
        <v>10</v>
      </c>
      <c r="I6" s="7" t="s">
        <v>12</v>
      </c>
      <c r="J6" s="7" t="s">
        <v>10</v>
      </c>
      <c r="K6" s="7" t="s">
        <v>12</v>
      </c>
      <c r="L6" s="7" t="s">
        <v>10</v>
      </c>
      <c r="M6" s="7" t="s">
        <v>12</v>
      </c>
      <c r="N6" s="7" t="s">
        <v>10</v>
      </c>
      <c r="O6" s="7" t="s">
        <v>12</v>
      </c>
      <c r="P6" s="8" t="s">
        <v>10</v>
      </c>
    </row>
    <row r="7" spans="1:22" ht="15" customHeight="1" x14ac:dyDescent="0.25">
      <c r="B7" s="9">
        <v>1</v>
      </c>
      <c r="C7" s="10" t="s">
        <v>13</v>
      </c>
      <c r="D7" s="25">
        <f>SUM(E7+G7+I7+K7+M7+O7)</f>
        <v>81</v>
      </c>
      <c r="E7" s="11">
        <v>16</v>
      </c>
      <c r="F7" s="12">
        <f>E7/D7*100</f>
        <v>19.753086419753085</v>
      </c>
      <c r="G7" s="11">
        <v>41</v>
      </c>
      <c r="H7" s="12">
        <f>G7/D7*100</f>
        <v>50.617283950617285</v>
      </c>
      <c r="I7" s="11">
        <v>9</v>
      </c>
      <c r="J7" s="12">
        <f>I7/D7*100</f>
        <v>11.111111111111111</v>
      </c>
      <c r="K7" s="11">
        <v>0</v>
      </c>
      <c r="L7" s="12">
        <f>K7/D7*100</f>
        <v>0</v>
      </c>
      <c r="M7" s="11">
        <v>13</v>
      </c>
      <c r="N7" s="12">
        <f>M7/D7*100</f>
        <v>16.049382716049383</v>
      </c>
      <c r="O7" s="11">
        <v>2</v>
      </c>
      <c r="P7" s="13">
        <f>O7/D7*100</f>
        <v>2.4691358024691357</v>
      </c>
      <c r="Q7" s="14"/>
      <c r="R7" s="15"/>
      <c r="S7" s="34"/>
      <c r="T7" s="15"/>
      <c r="U7" s="15"/>
      <c r="V7" s="15"/>
    </row>
    <row r="8" spans="1:22" ht="15" customHeight="1" x14ac:dyDescent="0.25">
      <c r="B8" s="17">
        <v>2</v>
      </c>
      <c r="C8" s="10" t="s">
        <v>14</v>
      </c>
      <c r="D8" s="25">
        <f t="shared" ref="D8:D33" si="0">SUM(E8+G8+I8+K8+M8+O8)</f>
        <v>101</v>
      </c>
      <c r="E8" s="11">
        <v>27</v>
      </c>
      <c r="F8" s="12">
        <f t="shared" ref="F8:F35" si="1">E8/D8*100</f>
        <v>26.732673267326735</v>
      </c>
      <c r="G8" s="11">
        <v>34</v>
      </c>
      <c r="H8" s="12">
        <f t="shared" ref="H8:H34" si="2">G8/D8*100</f>
        <v>33.663366336633665</v>
      </c>
      <c r="I8" s="11">
        <v>19</v>
      </c>
      <c r="J8" s="12">
        <f t="shared" ref="J8:J34" si="3">I8/D8*100</f>
        <v>18.811881188118811</v>
      </c>
      <c r="K8" s="11">
        <v>15</v>
      </c>
      <c r="L8" s="12">
        <f t="shared" ref="L8:L34" si="4">K8/D8*100</f>
        <v>14.85148514851485</v>
      </c>
      <c r="M8" s="11">
        <v>5</v>
      </c>
      <c r="N8" s="12">
        <f t="shared" ref="N8:N33" si="5">M8/D8*100</f>
        <v>4.9504950495049505</v>
      </c>
      <c r="O8" s="11">
        <v>1</v>
      </c>
      <c r="P8" s="13">
        <f t="shared" ref="P8:P34" si="6">O8/D8*100</f>
        <v>0.99009900990099009</v>
      </c>
      <c r="Q8" s="14"/>
      <c r="R8" s="15"/>
      <c r="S8" s="34"/>
      <c r="T8" s="15"/>
      <c r="U8" s="15"/>
      <c r="V8" s="15"/>
    </row>
    <row r="9" spans="1:22" ht="15" customHeight="1" x14ac:dyDescent="0.25">
      <c r="B9" s="17">
        <v>3</v>
      </c>
      <c r="C9" s="10" t="s">
        <v>15</v>
      </c>
      <c r="D9" s="25">
        <f t="shared" si="0"/>
        <v>552</v>
      </c>
      <c r="E9" s="11">
        <v>103</v>
      </c>
      <c r="F9" s="12">
        <f t="shared" si="1"/>
        <v>18.659420289855071</v>
      </c>
      <c r="G9" s="11">
        <v>275</v>
      </c>
      <c r="H9" s="12">
        <f t="shared" si="2"/>
        <v>49.818840579710141</v>
      </c>
      <c r="I9" s="11">
        <v>116</v>
      </c>
      <c r="J9" s="12">
        <f t="shared" si="3"/>
        <v>21.014492753623188</v>
      </c>
      <c r="K9" s="11">
        <v>17</v>
      </c>
      <c r="L9" s="12">
        <f t="shared" si="4"/>
        <v>3.0797101449275366</v>
      </c>
      <c r="M9" s="11">
        <v>41</v>
      </c>
      <c r="N9" s="12">
        <f t="shared" si="5"/>
        <v>7.4275362318840576</v>
      </c>
      <c r="O9" s="11">
        <v>0</v>
      </c>
      <c r="P9" s="13">
        <f t="shared" si="6"/>
        <v>0</v>
      </c>
      <c r="Q9" s="14"/>
      <c r="R9" s="15"/>
      <c r="S9" s="34"/>
      <c r="T9" s="15"/>
      <c r="U9" s="15"/>
      <c r="V9" s="15"/>
    </row>
    <row r="10" spans="1:22" ht="15" customHeight="1" x14ac:dyDescent="0.25">
      <c r="B10" s="17">
        <v>4</v>
      </c>
      <c r="C10" s="10" t="s">
        <v>16</v>
      </c>
      <c r="D10" s="25">
        <f t="shared" si="0"/>
        <v>243</v>
      </c>
      <c r="E10" s="11">
        <v>97</v>
      </c>
      <c r="F10" s="12">
        <f t="shared" si="1"/>
        <v>39.91769547325103</v>
      </c>
      <c r="G10" s="11">
        <v>38</v>
      </c>
      <c r="H10" s="12">
        <f t="shared" si="2"/>
        <v>15.637860082304528</v>
      </c>
      <c r="I10" s="11">
        <v>40</v>
      </c>
      <c r="J10" s="12">
        <f t="shared" si="3"/>
        <v>16.460905349794238</v>
      </c>
      <c r="K10" s="11">
        <v>7</v>
      </c>
      <c r="L10" s="12">
        <f t="shared" si="4"/>
        <v>2.880658436213992</v>
      </c>
      <c r="M10" s="11">
        <v>61</v>
      </c>
      <c r="N10" s="12">
        <f t="shared" si="5"/>
        <v>25.102880658436217</v>
      </c>
      <c r="O10" s="11">
        <v>0</v>
      </c>
      <c r="P10" s="13">
        <f t="shared" si="6"/>
        <v>0</v>
      </c>
      <c r="Q10" s="14"/>
      <c r="R10" s="15"/>
      <c r="S10" s="34"/>
      <c r="T10" s="15"/>
      <c r="U10" s="15"/>
      <c r="V10" s="15"/>
    </row>
    <row r="11" spans="1:22" ht="15" customHeight="1" x14ac:dyDescent="0.25">
      <c r="B11" s="17">
        <v>5</v>
      </c>
      <c r="C11" s="10" t="s">
        <v>17</v>
      </c>
      <c r="D11" s="25">
        <f t="shared" si="0"/>
        <v>104</v>
      </c>
      <c r="E11" s="11">
        <v>53</v>
      </c>
      <c r="F11" s="12">
        <f t="shared" si="1"/>
        <v>50.96153846153846</v>
      </c>
      <c r="G11" s="11">
        <v>21</v>
      </c>
      <c r="H11" s="12">
        <f t="shared" si="2"/>
        <v>20.192307692307693</v>
      </c>
      <c r="I11" s="11">
        <v>22</v>
      </c>
      <c r="J11" s="12">
        <f t="shared" si="3"/>
        <v>21.153846153846153</v>
      </c>
      <c r="K11" s="11">
        <v>4</v>
      </c>
      <c r="L11" s="12">
        <f t="shared" si="4"/>
        <v>3.8461538461538463</v>
      </c>
      <c r="M11" s="11">
        <v>3</v>
      </c>
      <c r="N11" s="12">
        <f t="shared" si="5"/>
        <v>2.8846153846153846</v>
      </c>
      <c r="O11" s="11">
        <v>1</v>
      </c>
      <c r="P11" s="13">
        <f t="shared" si="6"/>
        <v>0.96153846153846156</v>
      </c>
      <c r="Q11" s="14"/>
      <c r="R11" s="15"/>
      <c r="S11" s="34"/>
      <c r="T11" s="15"/>
      <c r="U11" s="15"/>
      <c r="V11" s="15"/>
    </row>
    <row r="12" spans="1:22" ht="15" customHeight="1" x14ac:dyDescent="0.25">
      <c r="B12" s="17">
        <v>6</v>
      </c>
      <c r="C12" s="10" t="s">
        <v>18</v>
      </c>
      <c r="D12" s="25">
        <f t="shared" si="0"/>
        <v>108</v>
      </c>
      <c r="E12" s="11">
        <v>63</v>
      </c>
      <c r="F12" s="12">
        <f t="shared" si="1"/>
        <v>58.333333333333336</v>
      </c>
      <c r="G12" s="11">
        <v>2</v>
      </c>
      <c r="H12" s="12">
        <f t="shared" si="2"/>
        <v>1.8518518518518516</v>
      </c>
      <c r="I12" s="11">
        <v>28</v>
      </c>
      <c r="J12" s="12">
        <f t="shared" si="3"/>
        <v>25.925925925925924</v>
      </c>
      <c r="K12" s="11">
        <v>1</v>
      </c>
      <c r="L12" s="12">
        <f t="shared" si="4"/>
        <v>0.92592592592592582</v>
      </c>
      <c r="M12" s="11">
        <v>14</v>
      </c>
      <c r="N12" s="12">
        <f t="shared" si="5"/>
        <v>12.962962962962962</v>
      </c>
      <c r="O12" s="11">
        <v>0</v>
      </c>
      <c r="P12" s="13">
        <f t="shared" si="6"/>
        <v>0</v>
      </c>
      <c r="Q12" s="14"/>
      <c r="R12" s="15"/>
      <c r="S12" s="34"/>
      <c r="T12" s="15"/>
      <c r="U12" s="15"/>
      <c r="V12" s="15"/>
    </row>
    <row r="13" spans="1:22" ht="15" customHeight="1" x14ac:dyDescent="0.25">
      <c r="B13" s="17">
        <v>7</v>
      </c>
      <c r="C13" s="10" t="s">
        <v>19</v>
      </c>
      <c r="D13" s="25">
        <f t="shared" si="0"/>
        <v>196</v>
      </c>
      <c r="E13" s="11">
        <v>40</v>
      </c>
      <c r="F13" s="12">
        <f t="shared" si="1"/>
        <v>20.408163265306122</v>
      </c>
      <c r="G13" s="11">
        <v>91</v>
      </c>
      <c r="H13" s="12">
        <f t="shared" si="2"/>
        <v>46.428571428571431</v>
      </c>
      <c r="I13" s="11">
        <v>24</v>
      </c>
      <c r="J13" s="12">
        <f t="shared" si="3"/>
        <v>12.244897959183673</v>
      </c>
      <c r="K13" s="11">
        <v>7</v>
      </c>
      <c r="L13" s="12">
        <f t="shared" si="4"/>
        <v>3.5714285714285712</v>
      </c>
      <c r="M13" s="11">
        <v>25</v>
      </c>
      <c r="N13" s="12">
        <f t="shared" si="5"/>
        <v>12.755102040816327</v>
      </c>
      <c r="O13" s="11">
        <v>9</v>
      </c>
      <c r="P13" s="13">
        <f t="shared" si="6"/>
        <v>4.591836734693878</v>
      </c>
      <c r="Q13" s="14"/>
      <c r="R13" s="15"/>
      <c r="S13" s="34"/>
      <c r="T13" s="15"/>
      <c r="U13" s="15"/>
      <c r="V13" s="15"/>
    </row>
    <row r="14" spans="1:22" ht="15" customHeight="1" x14ac:dyDescent="0.25">
      <c r="B14" s="17">
        <v>8</v>
      </c>
      <c r="C14" s="10" t="s">
        <v>20</v>
      </c>
      <c r="D14" s="25">
        <f t="shared" si="0"/>
        <v>80</v>
      </c>
      <c r="E14" s="11">
        <v>53</v>
      </c>
      <c r="F14" s="12">
        <f t="shared" si="1"/>
        <v>66.25</v>
      </c>
      <c r="G14" s="11">
        <v>0</v>
      </c>
      <c r="H14" s="12">
        <f t="shared" si="2"/>
        <v>0</v>
      </c>
      <c r="I14" s="11">
        <v>11</v>
      </c>
      <c r="J14" s="12">
        <f t="shared" si="3"/>
        <v>13.750000000000002</v>
      </c>
      <c r="K14" s="11">
        <v>5</v>
      </c>
      <c r="L14" s="12">
        <f t="shared" si="4"/>
        <v>6.25</v>
      </c>
      <c r="M14" s="11">
        <v>11</v>
      </c>
      <c r="N14" s="12">
        <f t="shared" si="5"/>
        <v>13.750000000000002</v>
      </c>
      <c r="O14" s="11">
        <v>0</v>
      </c>
      <c r="P14" s="13">
        <f t="shared" si="6"/>
        <v>0</v>
      </c>
      <c r="Q14" s="14"/>
      <c r="R14" s="15"/>
      <c r="S14" s="34"/>
      <c r="T14" s="15"/>
      <c r="U14" s="15"/>
      <c r="V14" s="15"/>
    </row>
    <row r="15" spans="1:22" ht="15" customHeight="1" x14ac:dyDescent="0.25">
      <c r="B15" s="17">
        <v>9</v>
      </c>
      <c r="C15" s="10" t="s">
        <v>21</v>
      </c>
      <c r="D15" s="25">
        <f t="shared" si="0"/>
        <v>188</v>
      </c>
      <c r="E15" s="11">
        <v>44</v>
      </c>
      <c r="F15" s="12">
        <f t="shared" si="1"/>
        <v>23.404255319148938</v>
      </c>
      <c r="G15" s="11">
        <v>73</v>
      </c>
      <c r="H15" s="12">
        <f t="shared" si="2"/>
        <v>38.829787234042549</v>
      </c>
      <c r="I15" s="11">
        <v>41</v>
      </c>
      <c r="J15" s="12">
        <f t="shared" si="3"/>
        <v>21.808510638297875</v>
      </c>
      <c r="K15" s="11">
        <v>3</v>
      </c>
      <c r="L15" s="12">
        <f t="shared" si="4"/>
        <v>1.5957446808510638</v>
      </c>
      <c r="M15" s="11">
        <v>27</v>
      </c>
      <c r="N15" s="12">
        <f t="shared" si="5"/>
        <v>14.361702127659576</v>
      </c>
      <c r="O15" s="11">
        <v>0</v>
      </c>
      <c r="P15" s="13">
        <f t="shared" si="6"/>
        <v>0</v>
      </c>
      <c r="Q15" s="14"/>
      <c r="R15" s="15"/>
      <c r="S15" s="34"/>
      <c r="T15" s="15"/>
      <c r="U15" s="15"/>
      <c r="V15" s="15"/>
    </row>
    <row r="16" spans="1:22" ht="15" customHeight="1" x14ac:dyDescent="0.25">
      <c r="A16" s="39"/>
      <c r="B16" s="17">
        <v>10</v>
      </c>
      <c r="C16" s="10" t="s">
        <v>22</v>
      </c>
      <c r="D16" s="25">
        <f t="shared" si="0"/>
        <v>100</v>
      </c>
      <c r="E16" s="11">
        <v>62</v>
      </c>
      <c r="F16" s="12">
        <f t="shared" si="1"/>
        <v>62</v>
      </c>
      <c r="G16" s="11">
        <v>21</v>
      </c>
      <c r="H16" s="12">
        <f t="shared" si="2"/>
        <v>21</v>
      </c>
      <c r="I16" s="11">
        <v>7</v>
      </c>
      <c r="J16" s="12">
        <f t="shared" si="3"/>
        <v>7.0000000000000009</v>
      </c>
      <c r="K16" s="11">
        <v>2</v>
      </c>
      <c r="L16" s="12">
        <f t="shared" si="4"/>
        <v>2</v>
      </c>
      <c r="M16" s="11">
        <v>8</v>
      </c>
      <c r="N16" s="12">
        <f t="shared" si="5"/>
        <v>8</v>
      </c>
      <c r="O16" s="11">
        <v>0</v>
      </c>
      <c r="P16" s="13">
        <f t="shared" si="6"/>
        <v>0</v>
      </c>
      <c r="Q16" s="14"/>
      <c r="R16" s="15"/>
      <c r="S16" s="34"/>
      <c r="T16" s="15"/>
      <c r="U16" s="15"/>
      <c r="V16" s="15"/>
    </row>
    <row r="17" spans="1:22" ht="15" customHeight="1" x14ac:dyDescent="0.25">
      <c r="A17" s="39"/>
      <c r="B17" s="17">
        <v>11</v>
      </c>
      <c r="C17" s="10" t="s">
        <v>23</v>
      </c>
      <c r="D17" s="25">
        <f t="shared" si="0"/>
        <v>103</v>
      </c>
      <c r="E17" s="11">
        <v>15</v>
      </c>
      <c r="F17" s="12">
        <f t="shared" si="1"/>
        <v>14.563106796116504</v>
      </c>
      <c r="G17" s="11">
        <v>19</v>
      </c>
      <c r="H17" s="12">
        <f t="shared" si="2"/>
        <v>18.446601941747574</v>
      </c>
      <c r="I17" s="11">
        <v>12</v>
      </c>
      <c r="J17" s="12">
        <f t="shared" si="3"/>
        <v>11.650485436893204</v>
      </c>
      <c r="K17" s="11">
        <v>3</v>
      </c>
      <c r="L17" s="12">
        <f t="shared" si="4"/>
        <v>2.912621359223301</v>
      </c>
      <c r="M17" s="11">
        <v>53</v>
      </c>
      <c r="N17" s="12">
        <f t="shared" si="5"/>
        <v>51.456310679611647</v>
      </c>
      <c r="O17" s="11">
        <v>1</v>
      </c>
      <c r="P17" s="13">
        <f t="shared" si="6"/>
        <v>0.97087378640776689</v>
      </c>
      <c r="Q17" s="14"/>
      <c r="R17" s="15"/>
      <c r="S17" s="34"/>
      <c r="T17" s="15"/>
      <c r="U17" s="15"/>
      <c r="V17" s="15"/>
    </row>
    <row r="18" spans="1:22" ht="15" customHeight="1" x14ac:dyDescent="0.25">
      <c r="B18" s="17">
        <v>12</v>
      </c>
      <c r="C18" s="10" t="s">
        <v>24</v>
      </c>
      <c r="D18" s="25">
        <f t="shared" si="0"/>
        <v>208</v>
      </c>
      <c r="E18" s="11">
        <v>75</v>
      </c>
      <c r="F18" s="12">
        <f t="shared" si="1"/>
        <v>36.057692307692307</v>
      </c>
      <c r="G18" s="11">
        <v>61</v>
      </c>
      <c r="H18" s="12">
        <f t="shared" si="2"/>
        <v>29.326923076923077</v>
      </c>
      <c r="I18" s="11">
        <v>42</v>
      </c>
      <c r="J18" s="12">
        <f t="shared" si="3"/>
        <v>20.192307692307693</v>
      </c>
      <c r="K18" s="11">
        <v>11</v>
      </c>
      <c r="L18" s="12">
        <f t="shared" si="4"/>
        <v>5.2884615384615383</v>
      </c>
      <c r="M18" s="11">
        <v>19</v>
      </c>
      <c r="N18" s="12">
        <f t="shared" si="5"/>
        <v>9.1346153846153832</v>
      </c>
      <c r="O18" s="11">
        <v>0</v>
      </c>
      <c r="P18" s="13">
        <f t="shared" si="6"/>
        <v>0</v>
      </c>
      <c r="Q18" s="14"/>
      <c r="R18" s="15"/>
      <c r="S18" s="34"/>
      <c r="T18" s="15"/>
      <c r="U18" s="15"/>
      <c r="V18" s="15"/>
    </row>
    <row r="19" spans="1:22" ht="15" customHeight="1" x14ac:dyDescent="0.25">
      <c r="B19" s="17">
        <v>13</v>
      </c>
      <c r="C19" s="10" t="s">
        <v>25</v>
      </c>
      <c r="D19" s="25">
        <f t="shared" si="0"/>
        <v>190</v>
      </c>
      <c r="E19" s="11">
        <v>49</v>
      </c>
      <c r="F19" s="12">
        <f t="shared" si="1"/>
        <v>25.789473684210527</v>
      </c>
      <c r="G19" s="11">
        <v>88</v>
      </c>
      <c r="H19" s="12">
        <f t="shared" si="2"/>
        <v>46.315789473684212</v>
      </c>
      <c r="I19" s="11">
        <v>21</v>
      </c>
      <c r="J19" s="12">
        <f t="shared" si="3"/>
        <v>11.052631578947368</v>
      </c>
      <c r="K19" s="11">
        <v>8</v>
      </c>
      <c r="L19" s="12">
        <f t="shared" si="4"/>
        <v>4.2105263157894735</v>
      </c>
      <c r="M19" s="11">
        <v>24</v>
      </c>
      <c r="N19" s="12">
        <f t="shared" si="5"/>
        <v>12.631578947368421</v>
      </c>
      <c r="O19" s="11">
        <v>0</v>
      </c>
      <c r="P19" s="13">
        <f t="shared" si="6"/>
        <v>0</v>
      </c>
      <c r="Q19" s="14"/>
      <c r="R19" s="15"/>
      <c r="S19" s="34"/>
      <c r="T19" s="15"/>
      <c r="U19" s="15"/>
      <c r="V19" s="15"/>
    </row>
    <row r="20" spans="1:22" ht="15" customHeight="1" x14ac:dyDescent="0.25">
      <c r="B20" s="17">
        <v>14</v>
      </c>
      <c r="C20" s="10" t="s">
        <v>26</v>
      </c>
      <c r="D20" s="25">
        <f t="shared" si="0"/>
        <v>444</v>
      </c>
      <c r="E20" s="11">
        <v>295</v>
      </c>
      <c r="F20" s="12">
        <f t="shared" si="1"/>
        <v>66.441441441441441</v>
      </c>
      <c r="G20" s="11">
        <v>0</v>
      </c>
      <c r="H20" s="12">
        <f t="shared" si="2"/>
        <v>0</v>
      </c>
      <c r="I20" s="11">
        <v>69</v>
      </c>
      <c r="J20" s="12">
        <f t="shared" si="3"/>
        <v>15.54054054054054</v>
      </c>
      <c r="K20" s="11">
        <v>15</v>
      </c>
      <c r="L20" s="12">
        <f t="shared" si="4"/>
        <v>3.3783783783783785</v>
      </c>
      <c r="M20" s="11">
        <v>64</v>
      </c>
      <c r="N20" s="12">
        <f t="shared" si="5"/>
        <v>14.414414414414415</v>
      </c>
      <c r="O20" s="11">
        <v>1</v>
      </c>
      <c r="P20" s="13">
        <f t="shared" si="6"/>
        <v>0.22522522522522523</v>
      </c>
      <c r="Q20" s="14"/>
      <c r="R20" s="15"/>
      <c r="S20" s="34"/>
      <c r="T20" s="15"/>
      <c r="U20" s="15"/>
      <c r="V20" s="15"/>
    </row>
    <row r="21" spans="1:22" ht="15" customHeight="1" x14ac:dyDescent="0.25">
      <c r="B21" s="17">
        <v>15</v>
      </c>
      <c r="C21" s="10" t="s">
        <v>27</v>
      </c>
      <c r="D21" s="25">
        <f t="shared" si="0"/>
        <v>149</v>
      </c>
      <c r="E21" s="11">
        <v>98</v>
      </c>
      <c r="F21" s="12">
        <f t="shared" si="1"/>
        <v>65.771812080536918</v>
      </c>
      <c r="G21" s="11">
        <v>5</v>
      </c>
      <c r="H21" s="12">
        <f t="shared" si="2"/>
        <v>3.3557046979865772</v>
      </c>
      <c r="I21" s="11">
        <v>25</v>
      </c>
      <c r="J21" s="12">
        <f t="shared" si="3"/>
        <v>16.778523489932887</v>
      </c>
      <c r="K21" s="11">
        <v>10</v>
      </c>
      <c r="L21" s="12">
        <f t="shared" si="4"/>
        <v>6.7114093959731544</v>
      </c>
      <c r="M21" s="11">
        <v>11</v>
      </c>
      <c r="N21" s="12">
        <f t="shared" si="5"/>
        <v>7.3825503355704702</v>
      </c>
      <c r="O21" s="11">
        <v>0</v>
      </c>
      <c r="P21" s="13">
        <f t="shared" si="6"/>
        <v>0</v>
      </c>
      <c r="Q21" s="14"/>
      <c r="R21" s="15"/>
      <c r="S21" s="34"/>
      <c r="T21" s="15"/>
      <c r="U21" s="15"/>
      <c r="V21" s="15"/>
    </row>
    <row r="22" spans="1:22" ht="15" customHeight="1" x14ac:dyDescent="0.25">
      <c r="B22" s="17">
        <v>16</v>
      </c>
      <c r="C22" s="10" t="s">
        <v>28</v>
      </c>
      <c r="D22" s="25">
        <f t="shared" si="0"/>
        <v>68</v>
      </c>
      <c r="E22" s="11">
        <v>31</v>
      </c>
      <c r="F22" s="12">
        <f t="shared" si="1"/>
        <v>45.588235294117645</v>
      </c>
      <c r="G22" s="11">
        <v>17</v>
      </c>
      <c r="H22" s="12">
        <f t="shared" si="2"/>
        <v>25</v>
      </c>
      <c r="I22" s="11">
        <v>11</v>
      </c>
      <c r="J22" s="12">
        <f t="shared" si="3"/>
        <v>16.176470588235293</v>
      </c>
      <c r="K22" s="11">
        <v>4</v>
      </c>
      <c r="L22" s="12">
        <f t="shared" si="4"/>
        <v>5.8823529411764701</v>
      </c>
      <c r="M22" s="11">
        <v>4</v>
      </c>
      <c r="N22" s="12">
        <f t="shared" si="5"/>
        <v>5.8823529411764701</v>
      </c>
      <c r="O22" s="11">
        <v>1</v>
      </c>
      <c r="P22" s="13">
        <f t="shared" si="6"/>
        <v>1.4705882352941175</v>
      </c>
      <c r="Q22" s="14"/>
      <c r="R22" s="15"/>
      <c r="S22" s="34"/>
      <c r="T22" s="15"/>
      <c r="U22" s="15"/>
      <c r="V22" s="15"/>
    </row>
    <row r="23" spans="1:22" ht="15" customHeight="1" x14ac:dyDescent="0.25">
      <c r="B23" s="17">
        <v>17</v>
      </c>
      <c r="C23" s="10" t="s">
        <v>29</v>
      </c>
      <c r="D23" s="25">
        <f t="shared" si="0"/>
        <v>109</v>
      </c>
      <c r="E23" s="11">
        <v>42</v>
      </c>
      <c r="F23" s="12">
        <f t="shared" si="1"/>
        <v>38.532110091743121</v>
      </c>
      <c r="G23" s="11">
        <v>29</v>
      </c>
      <c r="H23" s="12">
        <f t="shared" si="2"/>
        <v>26.605504587155966</v>
      </c>
      <c r="I23" s="11">
        <v>22</v>
      </c>
      <c r="J23" s="12">
        <f t="shared" si="3"/>
        <v>20.183486238532112</v>
      </c>
      <c r="K23" s="11">
        <v>2</v>
      </c>
      <c r="L23" s="12">
        <f t="shared" si="4"/>
        <v>1.834862385321101</v>
      </c>
      <c r="M23" s="11">
        <v>14</v>
      </c>
      <c r="N23" s="12">
        <f t="shared" si="5"/>
        <v>12.844036697247708</v>
      </c>
      <c r="O23" s="11">
        <v>0</v>
      </c>
      <c r="P23" s="13">
        <f t="shared" si="6"/>
        <v>0</v>
      </c>
      <c r="Q23" s="14"/>
      <c r="R23" s="15"/>
      <c r="S23" s="34"/>
      <c r="T23" s="15"/>
      <c r="U23" s="15"/>
      <c r="V23" s="15"/>
    </row>
    <row r="24" spans="1:22" ht="15" customHeight="1" x14ac:dyDescent="0.25">
      <c r="B24" s="17">
        <v>18</v>
      </c>
      <c r="C24" s="10" t="s">
        <v>30</v>
      </c>
      <c r="D24" s="25">
        <f t="shared" si="0"/>
        <v>39</v>
      </c>
      <c r="E24" s="11">
        <v>10</v>
      </c>
      <c r="F24" s="12">
        <f t="shared" si="1"/>
        <v>25.641025641025639</v>
      </c>
      <c r="G24" s="11">
        <v>14</v>
      </c>
      <c r="H24" s="12">
        <f t="shared" si="2"/>
        <v>35.897435897435898</v>
      </c>
      <c r="I24" s="11">
        <v>8</v>
      </c>
      <c r="J24" s="12">
        <f t="shared" si="3"/>
        <v>20.512820512820511</v>
      </c>
      <c r="K24" s="11">
        <v>1</v>
      </c>
      <c r="L24" s="12">
        <f t="shared" si="4"/>
        <v>2.5641025641025639</v>
      </c>
      <c r="M24" s="11">
        <v>6</v>
      </c>
      <c r="N24" s="12">
        <f t="shared" si="5"/>
        <v>15.384615384615385</v>
      </c>
      <c r="O24" s="11">
        <v>0</v>
      </c>
      <c r="P24" s="13">
        <f t="shared" si="6"/>
        <v>0</v>
      </c>
      <c r="Q24" s="14"/>
      <c r="R24" s="15"/>
      <c r="S24" s="34"/>
      <c r="T24" s="15"/>
      <c r="U24" s="15"/>
      <c r="V24" s="15"/>
    </row>
    <row r="25" spans="1:22" ht="15" customHeight="1" x14ac:dyDescent="0.25">
      <c r="B25" s="17">
        <v>19</v>
      </c>
      <c r="C25" s="10" t="s">
        <v>31</v>
      </c>
      <c r="D25" s="25">
        <f t="shared" si="0"/>
        <v>200</v>
      </c>
      <c r="E25" s="11">
        <v>83</v>
      </c>
      <c r="F25" s="12">
        <f t="shared" si="1"/>
        <v>41.5</v>
      </c>
      <c r="G25" s="11">
        <v>32</v>
      </c>
      <c r="H25" s="12">
        <f t="shared" si="2"/>
        <v>16</v>
      </c>
      <c r="I25" s="11">
        <v>29</v>
      </c>
      <c r="J25" s="12">
        <f t="shared" si="3"/>
        <v>14.499999999999998</v>
      </c>
      <c r="K25" s="11">
        <v>11</v>
      </c>
      <c r="L25" s="12">
        <f t="shared" si="4"/>
        <v>5.5</v>
      </c>
      <c r="M25" s="11">
        <v>44</v>
      </c>
      <c r="N25" s="12">
        <f t="shared" si="5"/>
        <v>22</v>
      </c>
      <c r="O25" s="11">
        <v>1</v>
      </c>
      <c r="P25" s="13">
        <f t="shared" si="6"/>
        <v>0.5</v>
      </c>
      <c r="Q25" s="14"/>
      <c r="R25" s="15"/>
      <c r="S25" s="34"/>
      <c r="T25" s="15"/>
      <c r="U25" s="15"/>
      <c r="V25" s="15"/>
    </row>
    <row r="26" spans="1:22" ht="15" customHeight="1" x14ac:dyDescent="0.25">
      <c r="B26" s="17">
        <v>20</v>
      </c>
      <c r="C26" s="10" t="s">
        <v>32</v>
      </c>
      <c r="D26" s="25">
        <f t="shared" si="0"/>
        <v>127</v>
      </c>
      <c r="E26" s="11">
        <v>32</v>
      </c>
      <c r="F26" s="12">
        <f t="shared" si="1"/>
        <v>25.196850393700785</v>
      </c>
      <c r="G26" s="11">
        <v>35</v>
      </c>
      <c r="H26" s="12">
        <f t="shared" si="2"/>
        <v>27.559055118110237</v>
      </c>
      <c r="I26" s="11">
        <v>28</v>
      </c>
      <c r="J26" s="12">
        <f t="shared" si="3"/>
        <v>22.047244094488189</v>
      </c>
      <c r="K26" s="11">
        <v>3</v>
      </c>
      <c r="L26" s="12">
        <f t="shared" si="4"/>
        <v>2.3622047244094486</v>
      </c>
      <c r="M26" s="11">
        <v>29</v>
      </c>
      <c r="N26" s="12">
        <f t="shared" si="5"/>
        <v>22.834645669291341</v>
      </c>
      <c r="O26" s="11">
        <v>0</v>
      </c>
      <c r="P26" s="13">
        <f t="shared" si="6"/>
        <v>0</v>
      </c>
      <c r="Q26" s="14"/>
      <c r="R26" s="15"/>
      <c r="S26" s="34"/>
      <c r="T26" s="15"/>
      <c r="U26" s="15"/>
      <c r="V26" s="15"/>
    </row>
    <row r="27" spans="1:22" ht="15" customHeight="1" x14ac:dyDescent="0.25">
      <c r="B27" s="17">
        <v>21</v>
      </c>
      <c r="C27" s="10" t="s">
        <v>33</v>
      </c>
      <c r="D27" s="25">
        <f t="shared" si="0"/>
        <v>75</v>
      </c>
      <c r="E27" s="11">
        <v>56</v>
      </c>
      <c r="F27" s="12">
        <f t="shared" si="1"/>
        <v>74.666666666666671</v>
      </c>
      <c r="G27" s="11">
        <v>1</v>
      </c>
      <c r="H27" s="12">
        <f t="shared" si="2"/>
        <v>1.3333333333333335</v>
      </c>
      <c r="I27" s="11">
        <v>12</v>
      </c>
      <c r="J27" s="12">
        <f t="shared" si="3"/>
        <v>16</v>
      </c>
      <c r="K27" s="11">
        <v>2</v>
      </c>
      <c r="L27" s="12">
        <f t="shared" si="4"/>
        <v>2.666666666666667</v>
      </c>
      <c r="M27" s="11">
        <v>3</v>
      </c>
      <c r="N27" s="12">
        <f t="shared" si="5"/>
        <v>4</v>
      </c>
      <c r="O27" s="11">
        <v>1</v>
      </c>
      <c r="P27" s="13">
        <f t="shared" si="6"/>
        <v>1.3333333333333335</v>
      </c>
      <c r="Q27" s="14"/>
      <c r="R27" s="15"/>
      <c r="S27" s="34"/>
      <c r="T27" s="15"/>
      <c r="U27" s="15"/>
      <c r="V27" s="15"/>
    </row>
    <row r="28" spans="1:22" ht="15" customHeight="1" x14ac:dyDescent="0.25">
      <c r="B28" s="17">
        <v>22</v>
      </c>
      <c r="C28" s="10" t="s">
        <v>34</v>
      </c>
      <c r="D28" s="25">
        <f t="shared" si="0"/>
        <v>109</v>
      </c>
      <c r="E28" s="11">
        <v>37</v>
      </c>
      <c r="F28" s="12">
        <f t="shared" si="1"/>
        <v>33.944954128440372</v>
      </c>
      <c r="G28" s="11">
        <v>32</v>
      </c>
      <c r="H28" s="12">
        <f t="shared" si="2"/>
        <v>29.357798165137616</v>
      </c>
      <c r="I28" s="11">
        <v>17</v>
      </c>
      <c r="J28" s="12">
        <f t="shared" si="3"/>
        <v>15.596330275229359</v>
      </c>
      <c r="K28" s="11">
        <v>10</v>
      </c>
      <c r="L28" s="12">
        <f t="shared" si="4"/>
        <v>9.1743119266055047</v>
      </c>
      <c r="M28" s="11">
        <v>13</v>
      </c>
      <c r="N28" s="12">
        <f t="shared" si="5"/>
        <v>11.926605504587156</v>
      </c>
      <c r="O28" s="11">
        <v>0</v>
      </c>
      <c r="P28" s="13">
        <f t="shared" si="6"/>
        <v>0</v>
      </c>
      <c r="Q28" s="14"/>
      <c r="R28" s="15"/>
      <c r="S28" s="34"/>
      <c r="T28" s="35"/>
      <c r="U28" s="15"/>
      <c r="V28" s="15"/>
    </row>
    <row r="29" spans="1:22" ht="15" customHeight="1" x14ac:dyDescent="0.25">
      <c r="B29" s="17">
        <v>23</v>
      </c>
      <c r="C29" s="10" t="s">
        <v>35</v>
      </c>
      <c r="D29" s="25">
        <f t="shared" si="0"/>
        <v>43</v>
      </c>
      <c r="E29" s="11">
        <v>17</v>
      </c>
      <c r="F29" s="12">
        <f t="shared" si="1"/>
        <v>39.534883720930232</v>
      </c>
      <c r="G29" s="11">
        <v>11</v>
      </c>
      <c r="H29" s="12">
        <f t="shared" si="2"/>
        <v>25.581395348837212</v>
      </c>
      <c r="I29" s="11">
        <v>10</v>
      </c>
      <c r="J29" s="12">
        <f t="shared" si="3"/>
        <v>23.255813953488371</v>
      </c>
      <c r="K29" s="11">
        <v>4</v>
      </c>
      <c r="L29" s="12">
        <f t="shared" si="4"/>
        <v>9.3023255813953494</v>
      </c>
      <c r="M29" s="11">
        <v>1</v>
      </c>
      <c r="N29" s="12">
        <f t="shared" si="5"/>
        <v>2.3255813953488373</v>
      </c>
      <c r="O29" s="11">
        <v>0</v>
      </c>
      <c r="P29" s="13">
        <f t="shared" si="6"/>
        <v>0</v>
      </c>
      <c r="Q29" s="14"/>
      <c r="R29" s="15"/>
      <c r="S29" s="34"/>
      <c r="T29" s="15"/>
      <c r="U29" s="15"/>
      <c r="V29" s="15"/>
    </row>
    <row r="30" spans="1:22" ht="15" customHeight="1" x14ac:dyDescent="0.25">
      <c r="B30" s="17">
        <v>24</v>
      </c>
      <c r="C30" s="18" t="s">
        <v>36</v>
      </c>
      <c r="D30" s="25">
        <f t="shared" si="0"/>
        <v>83</v>
      </c>
      <c r="E30" s="11">
        <v>20</v>
      </c>
      <c r="F30" s="12">
        <f t="shared" si="1"/>
        <v>24.096385542168676</v>
      </c>
      <c r="G30" s="11">
        <v>29</v>
      </c>
      <c r="H30" s="12">
        <f t="shared" si="2"/>
        <v>34.939759036144579</v>
      </c>
      <c r="I30" s="11">
        <v>17</v>
      </c>
      <c r="J30" s="12">
        <f t="shared" si="3"/>
        <v>20.481927710843372</v>
      </c>
      <c r="K30" s="11">
        <v>6</v>
      </c>
      <c r="L30" s="12">
        <f t="shared" si="4"/>
        <v>7.2289156626506017</v>
      </c>
      <c r="M30" s="11">
        <v>10</v>
      </c>
      <c r="N30" s="12">
        <f t="shared" si="5"/>
        <v>12.048192771084338</v>
      </c>
      <c r="O30" s="11">
        <v>1</v>
      </c>
      <c r="P30" s="13">
        <f t="shared" si="6"/>
        <v>1.2048192771084338</v>
      </c>
      <c r="Q30" s="14"/>
      <c r="R30" s="15"/>
      <c r="S30" s="34"/>
      <c r="T30" s="15"/>
      <c r="U30" s="15"/>
      <c r="V30" s="15"/>
    </row>
    <row r="31" spans="1:22" ht="15" customHeight="1" x14ac:dyDescent="0.25">
      <c r="B31" s="17">
        <v>25</v>
      </c>
      <c r="C31" s="32" t="s">
        <v>37</v>
      </c>
      <c r="D31" s="25">
        <f t="shared" si="0"/>
        <v>142</v>
      </c>
      <c r="E31" s="11">
        <v>87</v>
      </c>
      <c r="F31" s="12">
        <f t="shared" si="1"/>
        <v>61.267605633802816</v>
      </c>
      <c r="G31" s="11">
        <v>13</v>
      </c>
      <c r="H31" s="12">
        <f t="shared" si="2"/>
        <v>9.1549295774647899</v>
      </c>
      <c r="I31" s="11">
        <v>21</v>
      </c>
      <c r="J31" s="12">
        <f t="shared" si="3"/>
        <v>14.788732394366196</v>
      </c>
      <c r="K31" s="11">
        <v>3</v>
      </c>
      <c r="L31" s="12">
        <f t="shared" si="4"/>
        <v>2.112676056338028</v>
      </c>
      <c r="M31" s="11">
        <v>17</v>
      </c>
      <c r="N31" s="12">
        <f t="shared" si="5"/>
        <v>11.971830985915492</v>
      </c>
      <c r="O31" s="11">
        <v>1</v>
      </c>
      <c r="P31" s="13">
        <f t="shared" si="6"/>
        <v>0.70422535211267612</v>
      </c>
      <c r="Q31" s="14"/>
      <c r="R31" s="15"/>
      <c r="S31" s="34"/>
      <c r="T31" s="15"/>
      <c r="U31" s="15"/>
      <c r="V31" s="15"/>
    </row>
    <row r="32" spans="1:22" ht="15" customHeight="1" x14ac:dyDescent="0.25">
      <c r="B32" s="9">
        <v>26</v>
      </c>
      <c r="C32" s="24" t="s">
        <v>38</v>
      </c>
      <c r="D32" s="25">
        <f t="shared" si="0"/>
        <v>273</v>
      </c>
      <c r="E32" s="11">
        <v>68</v>
      </c>
      <c r="F32" s="12">
        <f t="shared" si="1"/>
        <v>24.908424908424909</v>
      </c>
      <c r="G32" s="11">
        <v>48</v>
      </c>
      <c r="H32" s="12">
        <f t="shared" si="2"/>
        <v>17.582417582417584</v>
      </c>
      <c r="I32" s="11">
        <v>22</v>
      </c>
      <c r="J32" s="12">
        <f t="shared" si="3"/>
        <v>8.0586080586080584</v>
      </c>
      <c r="K32" s="11">
        <v>67</v>
      </c>
      <c r="L32" s="12">
        <f t="shared" si="4"/>
        <v>24.54212454212454</v>
      </c>
      <c r="M32" s="11">
        <v>41</v>
      </c>
      <c r="N32" s="12">
        <f t="shared" si="5"/>
        <v>15.018315018315018</v>
      </c>
      <c r="O32" s="11">
        <v>27</v>
      </c>
      <c r="P32" s="13">
        <f t="shared" si="6"/>
        <v>9.8901098901098905</v>
      </c>
      <c r="Q32" s="14"/>
      <c r="R32" s="15"/>
      <c r="S32" s="34"/>
      <c r="T32" s="15"/>
      <c r="U32" s="15"/>
      <c r="V32" s="15"/>
    </row>
    <row r="33" spans="2:22" ht="15" customHeight="1" thickBot="1" x14ac:dyDescent="0.3">
      <c r="B33" s="20">
        <v>27</v>
      </c>
      <c r="C33" s="21" t="s">
        <v>39</v>
      </c>
      <c r="D33" s="25">
        <f t="shared" si="0"/>
        <v>14</v>
      </c>
      <c r="E33" s="11">
        <v>7</v>
      </c>
      <c r="F33" s="12">
        <f t="shared" si="1"/>
        <v>50</v>
      </c>
      <c r="G33" s="11">
        <v>5</v>
      </c>
      <c r="H33" s="12">
        <f t="shared" si="2"/>
        <v>35.714285714285715</v>
      </c>
      <c r="I33" s="11">
        <v>0</v>
      </c>
      <c r="J33" s="12">
        <f t="shared" si="3"/>
        <v>0</v>
      </c>
      <c r="K33" s="11">
        <v>1</v>
      </c>
      <c r="L33" s="12">
        <f t="shared" si="4"/>
        <v>7.1428571428571423</v>
      </c>
      <c r="M33" s="11">
        <v>1</v>
      </c>
      <c r="N33" s="12">
        <f t="shared" si="5"/>
        <v>7.1428571428571423</v>
      </c>
      <c r="O33" s="11">
        <v>0</v>
      </c>
      <c r="P33" s="13">
        <f t="shared" si="6"/>
        <v>0</v>
      </c>
      <c r="Q33" s="14"/>
      <c r="R33" s="15"/>
      <c r="S33" s="34"/>
      <c r="T33" s="15"/>
      <c r="U33" s="15"/>
      <c r="V33" s="15"/>
    </row>
    <row r="34" spans="2:22" ht="15" customHeight="1" thickBot="1" x14ac:dyDescent="0.3">
      <c r="B34" s="40" t="s">
        <v>41</v>
      </c>
      <c r="C34" s="41"/>
      <c r="D34" s="22">
        <f>SUM(D7:D33)</f>
        <v>4129</v>
      </c>
      <c r="E34" s="23">
        <f>SUM(E7:E33)</f>
        <v>1580</v>
      </c>
      <c r="F34" s="27">
        <f t="shared" si="1"/>
        <v>38.265923952530876</v>
      </c>
      <c r="G34" s="23">
        <f>SUM(G7:G33)</f>
        <v>1035</v>
      </c>
      <c r="H34" s="27">
        <f t="shared" si="2"/>
        <v>25.066602082828769</v>
      </c>
      <c r="I34" s="23">
        <f>SUM(I7:I33)</f>
        <v>683</v>
      </c>
      <c r="J34" s="27">
        <f t="shared" si="3"/>
        <v>16.541535480745946</v>
      </c>
      <c r="K34" s="23">
        <f>SUM(K7:K33)</f>
        <v>222</v>
      </c>
      <c r="L34" s="27">
        <f t="shared" si="4"/>
        <v>5.3766045047226925</v>
      </c>
      <c r="M34" s="23">
        <f>SUM(M7:M33)</f>
        <v>562</v>
      </c>
      <c r="N34" s="27">
        <f>M34/D34*100</f>
        <v>13.61104383627997</v>
      </c>
      <c r="O34" s="23">
        <f>SUM(O7:O33)</f>
        <v>47</v>
      </c>
      <c r="P34" s="28">
        <f t="shared" si="6"/>
        <v>1.1382901428917414</v>
      </c>
      <c r="Q34" s="14"/>
      <c r="R34" s="15"/>
      <c r="S34" s="16"/>
    </row>
    <row r="35" spans="2:22" ht="16.5" thickBot="1" x14ac:dyDescent="0.3">
      <c r="B35" s="40" t="s">
        <v>40</v>
      </c>
      <c r="C35" s="41"/>
      <c r="D35" s="22">
        <f>SUM(D7:D31)</f>
        <v>3842</v>
      </c>
      <c r="E35" s="22">
        <f>SUM(E7:E31)</f>
        <v>1505</v>
      </c>
      <c r="F35" s="27">
        <f t="shared" si="1"/>
        <v>39.172306090577827</v>
      </c>
      <c r="G35" s="22">
        <f>SUM(G7:G31)</f>
        <v>982</v>
      </c>
      <c r="H35" s="27">
        <f t="shared" ref="H35" si="7">G35*100/D35</f>
        <v>25.559604372722539</v>
      </c>
      <c r="I35" s="22">
        <f>SUM(I7:I31)</f>
        <v>661</v>
      </c>
      <c r="J35" s="27">
        <f t="shared" ref="J35" si="8">I35*100/D35</f>
        <v>17.204580947423217</v>
      </c>
      <c r="K35" s="22">
        <f>SUM(K7:K31)</f>
        <v>154</v>
      </c>
      <c r="L35" s="27">
        <f t="shared" ref="L35" si="9">K35*100/D35</f>
        <v>4.0083289953149404</v>
      </c>
      <c r="M35" s="22">
        <f>SUM(M7:M31)</f>
        <v>520</v>
      </c>
      <c r="N35" s="27">
        <f t="shared" ref="N35" si="10">M35*100/D35</f>
        <v>13.53461738677772</v>
      </c>
      <c r="O35" s="22">
        <f>SUM(O7:O31)</f>
        <v>20</v>
      </c>
      <c r="P35" s="28">
        <f t="shared" ref="P35" si="11">O35*100/D35</f>
        <v>0.52056220718375845</v>
      </c>
      <c r="R35" s="15"/>
    </row>
    <row r="36" spans="2:22" ht="29.25" customHeight="1" x14ac:dyDescent="0.2">
      <c r="B36" s="42" t="s">
        <v>42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2:22" ht="15" x14ac:dyDescent="0.2">
      <c r="D37" s="30"/>
      <c r="E37" s="29"/>
      <c r="F37" s="31"/>
      <c r="G37" s="29"/>
      <c r="H37" s="31"/>
      <c r="I37" s="29"/>
      <c r="J37" s="31"/>
      <c r="K37" s="29"/>
      <c r="L37" s="31"/>
      <c r="M37" s="29"/>
      <c r="N37" s="31"/>
      <c r="O37" s="29"/>
      <c r="P37" s="31"/>
    </row>
    <row r="38" spans="2:22" ht="15" x14ac:dyDescent="0.25">
      <c r="D38" s="19"/>
    </row>
    <row r="39" spans="2:22" ht="15" x14ac:dyDescent="0.25">
      <c r="D39" s="19"/>
    </row>
    <row r="40" spans="2:22" ht="15" x14ac:dyDescent="0.25">
      <c r="D40" s="19"/>
    </row>
  </sheetData>
  <mergeCells count="14">
    <mergeCell ref="B36:P36"/>
    <mergeCell ref="B35:C35"/>
    <mergeCell ref="A16:A17"/>
    <mergeCell ref="B34:C34"/>
    <mergeCell ref="B1:P1"/>
    <mergeCell ref="B3:B6"/>
    <mergeCell ref="C3:C6"/>
    <mergeCell ref="D3:D6"/>
    <mergeCell ref="E3:F3"/>
    <mergeCell ref="G3:H3"/>
    <mergeCell ref="I3:J3"/>
    <mergeCell ref="K3:L3"/>
    <mergeCell ref="M3:N3"/>
    <mergeCell ref="O3:P3"/>
  </mergeCells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V40"/>
  <sheetViews>
    <sheetView zoomScale="89" zoomScaleNormal="89" workbookViewId="0">
      <selection activeCell="B36" sqref="B36:P36"/>
    </sheetView>
  </sheetViews>
  <sheetFormatPr defaultRowHeight="12.75" x14ac:dyDescent="0.2"/>
  <cols>
    <col min="1" max="1" width="4.85546875" style="1" customWidth="1"/>
    <col min="2" max="2" width="5.140625" style="1" customWidth="1"/>
    <col min="3" max="3" width="22.28515625" style="1" customWidth="1"/>
    <col min="4" max="4" width="10.5703125" style="1" customWidth="1"/>
    <col min="5" max="14" width="6.7109375" style="1" customWidth="1"/>
    <col min="15" max="16" width="6.28515625" style="1" customWidth="1"/>
    <col min="17" max="18" width="9.140625" style="1"/>
    <col min="19" max="19" width="10.5703125" style="1" bestFit="1" customWidth="1"/>
    <col min="20" max="256" width="9.140625" style="1"/>
    <col min="257" max="257" width="4.85546875" style="1" customWidth="1"/>
    <col min="258" max="258" width="5.140625" style="1" customWidth="1"/>
    <col min="259" max="259" width="22.28515625" style="1" customWidth="1"/>
    <col min="260" max="260" width="10.5703125" style="1" customWidth="1"/>
    <col min="261" max="270" width="6.7109375" style="1" customWidth="1"/>
    <col min="271" max="272" width="6.28515625" style="1" customWidth="1"/>
    <col min="273" max="274" width="9.140625" style="1"/>
    <col min="275" max="275" width="10.5703125" style="1" bestFit="1" customWidth="1"/>
    <col min="276" max="512" width="9.140625" style="1"/>
    <col min="513" max="513" width="4.85546875" style="1" customWidth="1"/>
    <col min="514" max="514" width="5.140625" style="1" customWidth="1"/>
    <col min="515" max="515" width="22.28515625" style="1" customWidth="1"/>
    <col min="516" max="516" width="10.5703125" style="1" customWidth="1"/>
    <col min="517" max="526" width="6.7109375" style="1" customWidth="1"/>
    <col min="527" max="528" width="6.28515625" style="1" customWidth="1"/>
    <col min="529" max="530" width="9.140625" style="1"/>
    <col min="531" max="531" width="10.5703125" style="1" bestFit="1" customWidth="1"/>
    <col min="532" max="768" width="9.140625" style="1"/>
    <col min="769" max="769" width="4.85546875" style="1" customWidth="1"/>
    <col min="770" max="770" width="5.140625" style="1" customWidth="1"/>
    <col min="771" max="771" width="22.28515625" style="1" customWidth="1"/>
    <col min="772" max="772" width="10.5703125" style="1" customWidth="1"/>
    <col min="773" max="782" width="6.7109375" style="1" customWidth="1"/>
    <col min="783" max="784" width="6.28515625" style="1" customWidth="1"/>
    <col min="785" max="786" width="9.140625" style="1"/>
    <col min="787" max="787" width="10.5703125" style="1" bestFit="1" customWidth="1"/>
    <col min="788" max="1024" width="9.140625" style="1"/>
    <col min="1025" max="1025" width="4.85546875" style="1" customWidth="1"/>
    <col min="1026" max="1026" width="5.140625" style="1" customWidth="1"/>
    <col min="1027" max="1027" width="22.28515625" style="1" customWidth="1"/>
    <col min="1028" max="1028" width="10.5703125" style="1" customWidth="1"/>
    <col min="1029" max="1038" width="6.7109375" style="1" customWidth="1"/>
    <col min="1039" max="1040" width="6.28515625" style="1" customWidth="1"/>
    <col min="1041" max="1042" width="9.140625" style="1"/>
    <col min="1043" max="1043" width="10.5703125" style="1" bestFit="1" customWidth="1"/>
    <col min="1044" max="1280" width="9.140625" style="1"/>
    <col min="1281" max="1281" width="4.85546875" style="1" customWidth="1"/>
    <col min="1282" max="1282" width="5.140625" style="1" customWidth="1"/>
    <col min="1283" max="1283" width="22.28515625" style="1" customWidth="1"/>
    <col min="1284" max="1284" width="10.5703125" style="1" customWidth="1"/>
    <col min="1285" max="1294" width="6.7109375" style="1" customWidth="1"/>
    <col min="1295" max="1296" width="6.28515625" style="1" customWidth="1"/>
    <col min="1297" max="1298" width="9.140625" style="1"/>
    <col min="1299" max="1299" width="10.5703125" style="1" bestFit="1" customWidth="1"/>
    <col min="1300" max="1536" width="9.140625" style="1"/>
    <col min="1537" max="1537" width="4.85546875" style="1" customWidth="1"/>
    <col min="1538" max="1538" width="5.140625" style="1" customWidth="1"/>
    <col min="1539" max="1539" width="22.28515625" style="1" customWidth="1"/>
    <col min="1540" max="1540" width="10.5703125" style="1" customWidth="1"/>
    <col min="1541" max="1550" width="6.7109375" style="1" customWidth="1"/>
    <col min="1551" max="1552" width="6.28515625" style="1" customWidth="1"/>
    <col min="1553" max="1554" width="9.140625" style="1"/>
    <col min="1555" max="1555" width="10.5703125" style="1" bestFit="1" customWidth="1"/>
    <col min="1556" max="1792" width="9.140625" style="1"/>
    <col min="1793" max="1793" width="4.85546875" style="1" customWidth="1"/>
    <col min="1794" max="1794" width="5.140625" style="1" customWidth="1"/>
    <col min="1795" max="1795" width="22.28515625" style="1" customWidth="1"/>
    <col min="1796" max="1796" width="10.5703125" style="1" customWidth="1"/>
    <col min="1797" max="1806" width="6.7109375" style="1" customWidth="1"/>
    <col min="1807" max="1808" width="6.28515625" style="1" customWidth="1"/>
    <col min="1809" max="1810" width="9.140625" style="1"/>
    <col min="1811" max="1811" width="10.5703125" style="1" bestFit="1" customWidth="1"/>
    <col min="1812" max="2048" width="9.140625" style="1"/>
    <col min="2049" max="2049" width="4.85546875" style="1" customWidth="1"/>
    <col min="2050" max="2050" width="5.140625" style="1" customWidth="1"/>
    <col min="2051" max="2051" width="22.28515625" style="1" customWidth="1"/>
    <col min="2052" max="2052" width="10.5703125" style="1" customWidth="1"/>
    <col min="2053" max="2062" width="6.7109375" style="1" customWidth="1"/>
    <col min="2063" max="2064" width="6.28515625" style="1" customWidth="1"/>
    <col min="2065" max="2066" width="9.140625" style="1"/>
    <col min="2067" max="2067" width="10.5703125" style="1" bestFit="1" customWidth="1"/>
    <col min="2068" max="2304" width="9.140625" style="1"/>
    <col min="2305" max="2305" width="4.85546875" style="1" customWidth="1"/>
    <col min="2306" max="2306" width="5.140625" style="1" customWidth="1"/>
    <col min="2307" max="2307" width="22.28515625" style="1" customWidth="1"/>
    <col min="2308" max="2308" width="10.5703125" style="1" customWidth="1"/>
    <col min="2309" max="2318" width="6.7109375" style="1" customWidth="1"/>
    <col min="2319" max="2320" width="6.28515625" style="1" customWidth="1"/>
    <col min="2321" max="2322" width="9.140625" style="1"/>
    <col min="2323" max="2323" width="10.5703125" style="1" bestFit="1" customWidth="1"/>
    <col min="2324" max="2560" width="9.140625" style="1"/>
    <col min="2561" max="2561" width="4.85546875" style="1" customWidth="1"/>
    <col min="2562" max="2562" width="5.140625" style="1" customWidth="1"/>
    <col min="2563" max="2563" width="22.28515625" style="1" customWidth="1"/>
    <col min="2564" max="2564" width="10.5703125" style="1" customWidth="1"/>
    <col min="2565" max="2574" width="6.7109375" style="1" customWidth="1"/>
    <col min="2575" max="2576" width="6.28515625" style="1" customWidth="1"/>
    <col min="2577" max="2578" width="9.140625" style="1"/>
    <col min="2579" max="2579" width="10.5703125" style="1" bestFit="1" customWidth="1"/>
    <col min="2580" max="2816" width="9.140625" style="1"/>
    <col min="2817" max="2817" width="4.85546875" style="1" customWidth="1"/>
    <col min="2818" max="2818" width="5.140625" style="1" customWidth="1"/>
    <col min="2819" max="2819" width="22.28515625" style="1" customWidth="1"/>
    <col min="2820" max="2820" width="10.5703125" style="1" customWidth="1"/>
    <col min="2821" max="2830" width="6.7109375" style="1" customWidth="1"/>
    <col min="2831" max="2832" width="6.28515625" style="1" customWidth="1"/>
    <col min="2833" max="2834" width="9.140625" style="1"/>
    <col min="2835" max="2835" width="10.5703125" style="1" bestFit="1" customWidth="1"/>
    <col min="2836" max="3072" width="9.140625" style="1"/>
    <col min="3073" max="3073" width="4.85546875" style="1" customWidth="1"/>
    <col min="3074" max="3074" width="5.140625" style="1" customWidth="1"/>
    <col min="3075" max="3075" width="22.28515625" style="1" customWidth="1"/>
    <col min="3076" max="3076" width="10.5703125" style="1" customWidth="1"/>
    <col min="3077" max="3086" width="6.7109375" style="1" customWidth="1"/>
    <col min="3087" max="3088" width="6.28515625" style="1" customWidth="1"/>
    <col min="3089" max="3090" width="9.140625" style="1"/>
    <col min="3091" max="3091" width="10.5703125" style="1" bestFit="1" customWidth="1"/>
    <col min="3092" max="3328" width="9.140625" style="1"/>
    <col min="3329" max="3329" width="4.85546875" style="1" customWidth="1"/>
    <col min="3330" max="3330" width="5.140625" style="1" customWidth="1"/>
    <col min="3331" max="3331" width="22.28515625" style="1" customWidth="1"/>
    <col min="3332" max="3332" width="10.5703125" style="1" customWidth="1"/>
    <col min="3333" max="3342" width="6.7109375" style="1" customWidth="1"/>
    <col min="3343" max="3344" width="6.28515625" style="1" customWidth="1"/>
    <col min="3345" max="3346" width="9.140625" style="1"/>
    <col min="3347" max="3347" width="10.5703125" style="1" bestFit="1" customWidth="1"/>
    <col min="3348" max="3584" width="9.140625" style="1"/>
    <col min="3585" max="3585" width="4.85546875" style="1" customWidth="1"/>
    <col min="3586" max="3586" width="5.140625" style="1" customWidth="1"/>
    <col min="3587" max="3587" width="22.28515625" style="1" customWidth="1"/>
    <col min="3588" max="3588" width="10.5703125" style="1" customWidth="1"/>
    <col min="3589" max="3598" width="6.7109375" style="1" customWidth="1"/>
    <col min="3599" max="3600" width="6.28515625" style="1" customWidth="1"/>
    <col min="3601" max="3602" width="9.140625" style="1"/>
    <col min="3603" max="3603" width="10.5703125" style="1" bestFit="1" customWidth="1"/>
    <col min="3604" max="3840" width="9.140625" style="1"/>
    <col min="3841" max="3841" width="4.85546875" style="1" customWidth="1"/>
    <col min="3842" max="3842" width="5.140625" style="1" customWidth="1"/>
    <col min="3843" max="3843" width="22.28515625" style="1" customWidth="1"/>
    <col min="3844" max="3844" width="10.5703125" style="1" customWidth="1"/>
    <col min="3845" max="3854" width="6.7109375" style="1" customWidth="1"/>
    <col min="3855" max="3856" width="6.28515625" style="1" customWidth="1"/>
    <col min="3857" max="3858" width="9.140625" style="1"/>
    <col min="3859" max="3859" width="10.5703125" style="1" bestFit="1" customWidth="1"/>
    <col min="3860" max="4096" width="9.140625" style="1"/>
    <col min="4097" max="4097" width="4.85546875" style="1" customWidth="1"/>
    <col min="4098" max="4098" width="5.140625" style="1" customWidth="1"/>
    <col min="4099" max="4099" width="22.28515625" style="1" customWidth="1"/>
    <col min="4100" max="4100" width="10.5703125" style="1" customWidth="1"/>
    <col min="4101" max="4110" width="6.7109375" style="1" customWidth="1"/>
    <col min="4111" max="4112" width="6.28515625" style="1" customWidth="1"/>
    <col min="4113" max="4114" width="9.140625" style="1"/>
    <col min="4115" max="4115" width="10.5703125" style="1" bestFit="1" customWidth="1"/>
    <col min="4116" max="4352" width="9.140625" style="1"/>
    <col min="4353" max="4353" width="4.85546875" style="1" customWidth="1"/>
    <col min="4354" max="4354" width="5.140625" style="1" customWidth="1"/>
    <col min="4355" max="4355" width="22.28515625" style="1" customWidth="1"/>
    <col min="4356" max="4356" width="10.5703125" style="1" customWidth="1"/>
    <col min="4357" max="4366" width="6.7109375" style="1" customWidth="1"/>
    <col min="4367" max="4368" width="6.28515625" style="1" customWidth="1"/>
    <col min="4369" max="4370" width="9.140625" style="1"/>
    <col min="4371" max="4371" width="10.5703125" style="1" bestFit="1" customWidth="1"/>
    <col min="4372" max="4608" width="9.140625" style="1"/>
    <col min="4609" max="4609" width="4.85546875" style="1" customWidth="1"/>
    <col min="4610" max="4610" width="5.140625" style="1" customWidth="1"/>
    <col min="4611" max="4611" width="22.28515625" style="1" customWidth="1"/>
    <col min="4612" max="4612" width="10.5703125" style="1" customWidth="1"/>
    <col min="4613" max="4622" width="6.7109375" style="1" customWidth="1"/>
    <col min="4623" max="4624" width="6.28515625" style="1" customWidth="1"/>
    <col min="4625" max="4626" width="9.140625" style="1"/>
    <col min="4627" max="4627" width="10.5703125" style="1" bestFit="1" customWidth="1"/>
    <col min="4628" max="4864" width="9.140625" style="1"/>
    <col min="4865" max="4865" width="4.85546875" style="1" customWidth="1"/>
    <col min="4866" max="4866" width="5.140625" style="1" customWidth="1"/>
    <col min="4867" max="4867" width="22.28515625" style="1" customWidth="1"/>
    <col min="4868" max="4868" width="10.5703125" style="1" customWidth="1"/>
    <col min="4869" max="4878" width="6.7109375" style="1" customWidth="1"/>
    <col min="4879" max="4880" width="6.28515625" style="1" customWidth="1"/>
    <col min="4881" max="4882" width="9.140625" style="1"/>
    <col min="4883" max="4883" width="10.5703125" style="1" bestFit="1" customWidth="1"/>
    <col min="4884" max="5120" width="9.140625" style="1"/>
    <col min="5121" max="5121" width="4.85546875" style="1" customWidth="1"/>
    <col min="5122" max="5122" width="5.140625" style="1" customWidth="1"/>
    <col min="5123" max="5123" width="22.28515625" style="1" customWidth="1"/>
    <col min="5124" max="5124" width="10.5703125" style="1" customWidth="1"/>
    <col min="5125" max="5134" width="6.7109375" style="1" customWidth="1"/>
    <col min="5135" max="5136" width="6.28515625" style="1" customWidth="1"/>
    <col min="5137" max="5138" width="9.140625" style="1"/>
    <col min="5139" max="5139" width="10.5703125" style="1" bestFit="1" customWidth="1"/>
    <col min="5140" max="5376" width="9.140625" style="1"/>
    <col min="5377" max="5377" width="4.85546875" style="1" customWidth="1"/>
    <col min="5378" max="5378" width="5.140625" style="1" customWidth="1"/>
    <col min="5379" max="5379" width="22.28515625" style="1" customWidth="1"/>
    <col min="5380" max="5380" width="10.5703125" style="1" customWidth="1"/>
    <col min="5381" max="5390" width="6.7109375" style="1" customWidth="1"/>
    <col min="5391" max="5392" width="6.28515625" style="1" customWidth="1"/>
    <col min="5393" max="5394" width="9.140625" style="1"/>
    <col min="5395" max="5395" width="10.5703125" style="1" bestFit="1" customWidth="1"/>
    <col min="5396" max="5632" width="9.140625" style="1"/>
    <col min="5633" max="5633" width="4.85546875" style="1" customWidth="1"/>
    <col min="5634" max="5634" width="5.140625" style="1" customWidth="1"/>
    <col min="5635" max="5635" width="22.28515625" style="1" customWidth="1"/>
    <col min="5636" max="5636" width="10.5703125" style="1" customWidth="1"/>
    <col min="5637" max="5646" width="6.7109375" style="1" customWidth="1"/>
    <col min="5647" max="5648" width="6.28515625" style="1" customWidth="1"/>
    <col min="5649" max="5650" width="9.140625" style="1"/>
    <col min="5651" max="5651" width="10.5703125" style="1" bestFit="1" customWidth="1"/>
    <col min="5652" max="5888" width="9.140625" style="1"/>
    <col min="5889" max="5889" width="4.85546875" style="1" customWidth="1"/>
    <col min="5890" max="5890" width="5.140625" style="1" customWidth="1"/>
    <col min="5891" max="5891" width="22.28515625" style="1" customWidth="1"/>
    <col min="5892" max="5892" width="10.5703125" style="1" customWidth="1"/>
    <col min="5893" max="5902" width="6.7109375" style="1" customWidth="1"/>
    <col min="5903" max="5904" width="6.28515625" style="1" customWidth="1"/>
    <col min="5905" max="5906" width="9.140625" style="1"/>
    <col min="5907" max="5907" width="10.5703125" style="1" bestFit="1" customWidth="1"/>
    <col min="5908" max="6144" width="9.140625" style="1"/>
    <col min="6145" max="6145" width="4.85546875" style="1" customWidth="1"/>
    <col min="6146" max="6146" width="5.140625" style="1" customWidth="1"/>
    <col min="6147" max="6147" width="22.28515625" style="1" customWidth="1"/>
    <col min="6148" max="6148" width="10.5703125" style="1" customWidth="1"/>
    <col min="6149" max="6158" width="6.7109375" style="1" customWidth="1"/>
    <col min="6159" max="6160" width="6.28515625" style="1" customWidth="1"/>
    <col min="6161" max="6162" width="9.140625" style="1"/>
    <col min="6163" max="6163" width="10.5703125" style="1" bestFit="1" customWidth="1"/>
    <col min="6164" max="6400" width="9.140625" style="1"/>
    <col min="6401" max="6401" width="4.85546875" style="1" customWidth="1"/>
    <col min="6402" max="6402" width="5.140625" style="1" customWidth="1"/>
    <col min="6403" max="6403" width="22.28515625" style="1" customWidth="1"/>
    <col min="6404" max="6404" width="10.5703125" style="1" customWidth="1"/>
    <col min="6405" max="6414" width="6.7109375" style="1" customWidth="1"/>
    <col min="6415" max="6416" width="6.28515625" style="1" customWidth="1"/>
    <col min="6417" max="6418" width="9.140625" style="1"/>
    <col min="6419" max="6419" width="10.5703125" style="1" bestFit="1" customWidth="1"/>
    <col min="6420" max="6656" width="9.140625" style="1"/>
    <col min="6657" max="6657" width="4.85546875" style="1" customWidth="1"/>
    <col min="6658" max="6658" width="5.140625" style="1" customWidth="1"/>
    <col min="6659" max="6659" width="22.28515625" style="1" customWidth="1"/>
    <col min="6660" max="6660" width="10.5703125" style="1" customWidth="1"/>
    <col min="6661" max="6670" width="6.7109375" style="1" customWidth="1"/>
    <col min="6671" max="6672" width="6.28515625" style="1" customWidth="1"/>
    <col min="6673" max="6674" width="9.140625" style="1"/>
    <col min="6675" max="6675" width="10.5703125" style="1" bestFit="1" customWidth="1"/>
    <col min="6676" max="6912" width="9.140625" style="1"/>
    <col min="6913" max="6913" width="4.85546875" style="1" customWidth="1"/>
    <col min="6914" max="6914" width="5.140625" style="1" customWidth="1"/>
    <col min="6915" max="6915" width="22.28515625" style="1" customWidth="1"/>
    <col min="6916" max="6916" width="10.5703125" style="1" customWidth="1"/>
    <col min="6917" max="6926" width="6.7109375" style="1" customWidth="1"/>
    <col min="6927" max="6928" width="6.28515625" style="1" customWidth="1"/>
    <col min="6929" max="6930" width="9.140625" style="1"/>
    <col min="6931" max="6931" width="10.5703125" style="1" bestFit="1" customWidth="1"/>
    <col min="6932" max="7168" width="9.140625" style="1"/>
    <col min="7169" max="7169" width="4.85546875" style="1" customWidth="1"/>
    <col min="7170" max="7170" width="5.140625" style="1" customWidth="1"/>
    <col min="7171" max="7171" width="22.28515625" style="1" customWidth="1"/>
    <col min="7172" max="7172" width="10.5703125" style="1" customWidth="1"/>
    <col min="7173" max="7182" width="6.7109375" style="1" customWidth="1"/>
    <col min="7183" max="7184" width="6.28515625" style="1" customWidth="1"/>
    <col min="7185" max="7186" width="9.140625" style="1"/>
    <col min="7187" max="7187" width="10.5703125" style="1" bestFit="1" customWidth="1"/>
    <col min="7188" max="7424" width="9.140625" style="1"/>
    <col min="7425" max="7425" width="4.85546875" style="1" customWidth="1"/>
    <col min="7426" max="7426" width="5.140625" style="1" customWidth="1"/>
    <col min="7427" max="7427" width="22.28515625" style="1" customWidth="1"/>
    <col min="7428" max="7428" width="10.5703125" style="1" customWidth="1"/>
    <col min="7429" max="7438" width="6.7109375" style="1" customWidth="1"/>
    <col min="7439" max="7440" width="6.28515625" style="1" customWidth="1"/>
    <col min="7441" max="7442" width="9.140625" style="1"/>
    <col min="7443" max="7443" width="10.5703125" style="1" bestFit="1" customWidth="1"/>
    <col min="7444" max="7680" width="9.140625" style="1"/>
    <col min="7681" max="7681" width="4.85546875" style="1" customWidth="1"/>
    <col min="7682" max="7682" width="5.140625" style="1" customWidth="1"/>
    <col min="7683" max="7683" width="22.28515625" style="1" customWidth="1"/>
    <col min="7684" max="7684" width="10.5703125" style="1" customWidth="1"/>
    <col min="7685" max="7694" width="6.7109375" style="1" customWidth="1"/>
    <col min="7695" max="7696" width="6.28515625" style="1" customWidth="1"/>
    <col min="7697" max="7698" width="9.140625" style="1"/>
    <col min="7699" max="7699" width="10.5703125" style="1" bestFit="1" customWidth="1"/>
    <col min="7700" max="7936" width="9.140625" style="1"/>
    <col min="7937" max="7937" width="4.85546875" style="1" customWidth="1"/>
    <col min="7938" max="7938" width="5.140625" style="1" customWidth="1"/>
    <col min="7939" max="7939" width="22.28515625" style="1" customWidth="1"/>
    <col min="7940" max="7940" width="10.5703125" style="1" customWidth="1"/>
    <col min="7941" max="7950" width="6.7109375" style="1" customWidth="1"/>
    <col min="7951" max="7952" width="6.28515625" style="1" customWidth="1"/>
    <col min="7953" max="7954" width="9.140625" style="1"/>
    <col min="7955" max="7955" width="10.5703125" style="1" bestFit="1" customWidth="1"/>
    <col min="7956" max="8192" width="9.140625" style="1"/>
    <col min="8193" max="8193" width="4.85546875" style="1" customWidth="1"/>
    <col min="8194" max="8194" width="5.140625" style="1" customWidth="1"/>
    <col min="8195" max="8195" width="22.28515625" style="1" customWidth="1"/>
    <col min="8196" max="8196" width="10.5703125" style="1" customWidth="1"/>
    <col min="8197" max="8206" width="6.7109375" style="1" customWidth="1"/>
    <col min="8207" max="8208" width="6.28515625" style="1" customWidth="1"/>
    <col min="8209" max="8210" width="9.140625" style="1"/>
    <col min="8211" max="8211" width="10.5703125" style="1" bestFit="1" customWidth="1"/>
    <col min="8212" max="8448" width="9.140625" style="1"/>
    <col min="8449" max="8449" width="4.85546875" style="1" customWidth="1"/>
    <col min="8450" max="8450" width="5.140625" style="1" customWidth="1"/>
    <col min="8451" max="8451" width="22.28515625" style="1" customWidth="1"/>
    <col min="8452" max="8452" width="10.5703125" style="1" customWidth="1"/>
    <col min="8453" max="8462" width="6.7109375" style="1" customWidth="1"/>
    <col min="8463" max="8464" width="6.28515625" style="1" customWidth="1"/>
    <col min="8465" max="8466" width="9.140625" style="1"/>
    <col min="8467" max="8467" width="10.5703125" style="1" bestFit="1" customWidth="1"/>
    <col min="8468" max="8704" width="9.140625" style="1"/>
    <col min="8705" max="8705" width="4.85546875" style="1" customWidth="1"/>
    <col min="8706" max="8706" width="5.140625" style="1" customWidth="1"/>
    <col min="8707" max="8707" width="22.28515625" style="1" customWidth="1"/>
    <col min="8708" max="8708" width="10.5703125" style="1" customWidth="1"/>
    <col min="8709" max="8718" width="6.7109375" style="1" customWidth="1"/>
    <col min="8719" max="8720" width="6.28515625" style="1" customWidth="1"/>
    <col min="8721" max="8722" width="9.140625" style="1"/>
    <col min="8723" max="8723" width="10.5703125" style="1" bestFit="1" customWidth="1"/>
    <col min="8724" max="8960" width="9.140625" style="1"/>
    <col min="8961" max="8961" width="4.85546875" style="1" customWidth="1"/>
    <col min="8962" max="8962" width="5.140625" style="1" customWidth="1"/>
    <col min="8963" max="8963" width="22.28515625" style="1" customWidth="1"/>
    <col min="8964" max="8964" width="10.5703125" style="1" customWidth="1"/>
    <col min="8965" max="8974" width="6.7109375" style="1" customWidth="1"/>
    <col min="8975" max="8976" width="6.28515625" style="1" customWidth="1"/>
    <col min="8977" max="8978" width="9.140625" style="1"/>
    <col min="8979" max="8979" width="10.5703125" style="1" bestFit="1" customWidth="1"/>
    <col min="8980" max="9216" width="9.140625" style="1"/>
    <col min="9217" max="9217" width="4.85546875" style="1" customWidth="1"/>
    <col min="9218" max="9218" width="5.140625" style="1" customWidth="1"/>
    <col min="9219" max="9219" width="22.28515625" style="1" customWidth="1"/>
    <col min="9220" max="9220" width="10.5703125" style="1" customWidth="1"/>
    <col min="9221" max="9230" width="6.7109375" style="1" customWidth="1"/>
    <col min="9231" max="9232" width="6.28515625" style="1" customWidth="1"/>
    <col min="9233" max="9234" width="9.140625" style="1"/>
    <col min="9235" max="9235" width="10.5703125" style="1" bestFit="1" customWidth="1"/>
    <col min="9236" max="9472" width="9.140625" style="1"/>
    <col min="9473" max="9473" width="4.85546875" style="1" customWidth="1"/>
    <col min="9474" max="9474" width="5.140625" style="1" customWidth="1"/>
    <col min="9475" max="9475" width="22.28515625" style="1" customWidth="1"/>
    <col min="9476" max="9476" width="10.5703125" style="1" customWidth="1"/>
    <col min="9477" max="9486" width="6.7109375" style="1" customWidth="1"/>
    <col min="9487" max="9488" width="6.28515625" style="1" customWidth="1"/>
    <col min="9489" max="9490" width="9.140625" style="1"/>
    <col min="9491" max="9491" width="10.5703125" style="1" bestFit="1" customWidth="1"/>
    <col min="9492" max="9728" width="9.140625" style="1"/>
    <col min="9729" max="9729" width="4.85546875" style="1" customWidth="1"/>
    <col min="9730" max="9730" width="5.140625" style="1" customWidth="1"/>
    <col min="9731" max="9731" width="22.28515625" style="1" customWidth="1"/>
    <col min="9732" max="9732" width="10.5703125" style="1" customWidth="1"/>
    <col min="9733" max="9742" width="6.7109375" style="1" customWidth="1"/>
    <col min="9743" max="9744" width="6.28515625" style="1" customWidth="1"/>
    <col min="9745" max="9746" width="9.140625" style="1"/>
    <col min="9747" max="9747" width="10.5703125" style="1" bestFit="1" customWidth="1"/>
    <col min="9748" max="9984" width="9.140625" style="1"/>
    <col min="9985" max="9985" width="4.85546875" style="1" customWidth="1"/>
    <col min="9986" max="9986" width="5.140625" style="1" customWidth="1"/>
    <col min="9987" max="9987" width="22.28515625" style="1" customWidth="1"/>
    <col min="9988" max="9988" width="10.5703125" style="1" customWidth="1"/>
    <col min="9989" max="9998" width="6.7109375" style="1" customWidth="1"/>
    <col min="9999" max="10000" width="6.28515625" style="1" customWidth="1"/>
    <col min="10001" max="10002" width="9.140625" style="1"/>
    <col min="10003" max="10003" width="10.5703125" style="1" bestFit="1" customWidth="1"/>
    <col min="10004" max="10240" width="9.140625" style="1"/>
    <col min="10241" max="10241" width="4.85546875" style="1" customWidth="1"/>
    <col min="10242" max="10242" width="5.140625" style="1" customWidth="1"/>
    <col min="10243" max="10243" width="22.28515625" style="1" customWidth="1"/>
    <col min="10244" max="10244" width="10.5703125" style="1" customWidth="1"/>
    <col min="10245" max="10254" width="6.7109375" style="1" customWidth="1"/>
    <col min="10255" max="10256" width="6.28515625" style="1" customWidth="1"/>
    <col min="10257" max="10258" width="9.140625" style="1"/>
    <col min="10259" max="10259" width="10.5703125" style="1" bestFit="1" customWidth="1"/>
    <col min="10260" max="10496" width="9.140625" style="1"/>
    <col min="10497" max="10497" width="4.85546875" style="1" customWidth="1"/>
    <col min="10498" max="10498" width="5.140625" style="1" customWidth="1"/>
    <col min="10499" max="10499" width="22.28515625" style="1" customWidth="1"/>
    <col min="10500" max="10500" width="10.5703125" style="1" customWidth="1"/>
    <col min="10501" max="10510" width="6.7109375" style="1" customWidth="1"/>
    <col min="10511" max="10512" width="6.28515625" style="1" customWidth="1"/>
    <col min="10513" max="10514" width="9.140625" style="1"/>
    <col min="10515" max="10515" width="10.5703125" style="1" bestFit="1" customWidth="1"/>
    <col min="10516" max="10752" width="9.140625" style="1"/>
    <col min="10753" max="10753" width="4.85546875" style="1" customWidth="1"/>
    <col min="10754" max="10754" width="5.140625" style="1" customWidth="1"/>
    <col min="10755" max="10755" width="22.28515625" style="1" customWidth="1"/>
    <col min="10756" max="10756" width="10.5703125" style="1" customWidth="1"/>
    <col min="10757" max="10766" width="6.7109375" style="1" customWidth="1"/>
    <col min="10767" max="10768" width="6.28515625" style="1" customWidth="1"/>
    <col min="10769" max="10770" width="9.140625" style="1"/>
    <col min="10771" max="10771" width="10.5703125" style="1" bestFit="1" customWidth="1"/>
    <col min="10772" max="11008" width="9.140625" style="1"/>
    <col min="11009" max="11009" width="4.85546875" style="1" customWidth="1"/>
    <col min="11010" max="11010" width="5.140625" style="1" customWidth="1"/>
    <col min="11011" max="11011" width="22.28515625" style="1" customWidth="1"/>
    <col min="11012" max="11012" width="10.5703125" style="1" customWidth="1"/>
    <col min="11013" max="11022" width="6.7109375" style="1" customWidth="1"/>
    <col min="11023" max="11024" width="6.28515625" style="1" customWidth="1"/>
    <col min="11025" max="11026" width="9.140625" style="1"/>
    <col min="11027" max="11027" width="10.5703125" style="1" bestFit="1" customWidth="1"/>
    <col min="11028" max="11264" width="9.140625" style="1"/>
    <col min="11265" max="11265" width="4.85546875" style="1" customWidth="1"/>
    <col min="11266" max="11266" width="5.140625" style="1" customWidth="1"/>
    <col min="11267" max="11267" width="22.28515625" style="1" customWidth="1"/>
    <col min="11268" max="11268" width="10.5703125" style="1" customWidth="1"/>
    <col min="11269" max="11278" width="6.7109375" style="1" customWidth="1"/>
    <col min="11279" max="11280" width="6.28515625" style="1" customWidth="1"/>
    <col min="11281" max="11282" width="9.140625" style="1"/>
    <col min="11283" max="11283" width="10.5703125" style="1" bestFit="1" customWidth="1"/>
    <col min="11284" max="11520" width="9.140625" style="1"/>
    <col min="11521" max="11521" width="4.85546875" style="1" customWidth="1"/>
    <col min="11522" max="11522" width="5.140625" style="1" customWidth="1"/>
    <col min="11523" max="11523" width="22.28515625" style="1" customWidth="1"/>
    <col min="11524" max="11524" width="10.5703125" style="1" customWidth="1"/>
    <col min="11525" max="11534" width="6.7109375" style="1" customWidth="1"/>
    <col min="11535" max="11536" width="6.28515625" style="1" customWidth="1"/>
    <col min="11537" max="11538" width="9.140625" style="1"/>
    <col min="11539" max="11539" width="10.5703125" style="1" bestFit="1" customWidth="1"/>
    <col min="11540" max="11776" width="9.140625" style="1"/>
    <col min="11777" max="11777" width="4.85546875" style="1" customWidth="1"/>
    <col min="11778" max="11778" width="5.140625" style="1" customWidth="1"/>
    <col min="11779" max="11779" width="22.28515625" style="1" customWidth="1"/>
    <col min="11780" max="11780" width="10.5703125" style="1" customWidth="1"/>
    <col min="11781" max="11790" width="6.7109375" style="1" customWidth="1"/>
    <col min="11791" max="11792" width="6.28515625" style="1" customWidth="1"/>
    <col min="11793" max="11794" width="9.140625" style="1"/>
    <col min="11795" max="11795" width="10.5703125" style="1" bestFit="1" customWidth="1"/>
    <col min="11796" max="12032" width="9.140625" style="1"/>
    <col min="12033" max="12033" width="4.85546875" style="1" customWidth="1"/>
    <col min="12034" max="12034" width="5.140625" style="1" customWidth="1"/>
    <col min="12035" max="12035" width="22.28515625" style="1" customWidth="1"/>
    <col min="12036" max="12036" width="10.5703125" style="1" customWidth="1"/>
    <col min="12037" max="12046" width="6.7109375" style="1" customWidth="1"/>
    <col min="12047" max="12048" width="6.28515625" style="1" customWidth="1"/>
    <col min="12049" max="12050" width="9.140625" style="1"/>
    <col min="12051" max="12051" width="10.5703125" style="1" bestFit="1" customWidth="1"/>
    <col min="12052" max="12288" width="9.140625" style="1"/>
    <col min="12289" max="12289" width="4.85546875" style="1" customWidth="1"/>
    <col min="12290" max="12290" width="5.140625" style="1" customWidth="1"/>
    <col min="12291" max="12291" width="22.28515625" style="1" customWidth="1"/>
    <col min="12292" max="12292" width="10.5703125" style="1" customWidth="1"/>
    <col min="12293" max="12302" width="6.7109375" style="1" customWidth="1"/>
    <col min="12303" max="12304" width="6.28515625" style="1" customWidth="1"/>
    <col min="12305" max="12306" width="9.140625" style="1"/>
    <col min="12307" max="12307" width="10.5703125" style="1" bestFit="1" customWidth="1"/>
    <col min="12308" max="12544" width="9.140625" style="1"/>
    <col min="12545" max="12545" width="4.85546875" style="1" customWidth="1"/>
    <col min="12546" max="12546" width="5.140625" style="1" customWidth="1"/>
    <col min="12547" max="12547" width="22.28515625" style="1" customWidth="1"/>
    <col min="12548" max="12548" width="10.5703125" style="1" customWidth="1"/>
    <col min="12549" max="12558" width="6.7109375" style="1" customWidth="1"/>
    <col min="12559" max="12560" width="6.28515625" style="1" customWidth="1"/>
    <col min="12561" max="12562" width="9.140625" style="1"/>
    <col min="12563" max="12563" width="10.5703125" style="1" bestFit="1" customWidth="1"/>
    <col min="12564" max="12800" width="9.140625" style="1"/>
    <col min="12801" max="12801" width="4.85546875" style="1" customWidth="1"/>
    <col min="12802" max="12802" width="5.140625" style="1" customWidth="1"/>
    <col min="12803" max="12803" width="22.28515625" style="1" customWidth="1"/>
    <col min="12804" max="12804" width="10.5703125" style="1" customWidth="1"/>
    <col min="12805" max="12814" width="6.7109375" style="1" customWidth="1"/>
    <col min="12815" max="12816" width="6.28515625" style="1" customWidth="1"/>
    <col min="12817" max="12818" width="9.140625" style="1"/>
    <col min="12819" max="12819" width="10.5703125" style="1" bestFit="1" customWidth="1"/>
    <col min="12820" max="13056" width="9.140625" style="1"/>
    <col min="13057" max="13057" width="4.85546875" style="1" customWidth="1"/>
    <col min="13058" max="13058" width="5.140625" style="1" customWidth="1"/>
    <col min="13059" max="13059" width="22.28515625" style="1" customWidth="1"/>
    <col min="13060" max="13060" width="10.5703125" style="1" customWidth="1"/>
    <col min="13061" max="13070" width="6.7109375" style="1" customWidth="1"/>
    <col min="13071" max="13072" width="6.28515625" style="1" customWidth="1"/>
    <col min="13073" max="13074" width="9.140625" style="1"/>
    <col min="13075" max="13075" width="10.5703125" style="1" bestFit="1" customWidth="1"/>
    <col min="13076" max="13312" width="9.140625" style="1"/>
    <col min="13313" max="13313" width="4.85546875" style="1" customWidth="1"/>
    <col min="13314" max="13314" width="5.140625" style="1" customWidth="1"/>
    <col min="13315" max="13315" width="22.28515625" style="1" customWidth="1"/>
    <col min="13316" max="13316" width="10.5703125" style="1" customWidth="1"/>
    <col min="13317" max="13326" width="6.7109375" style="1" customWidth="1"/>
    <col min="13327" max="13328" width="6.28515625" style="1" customWidth="1"/>
    <col min="13329" max="13330" width="9.140625" style="1"/>
    <col min="13331" max="13331" width="10.5703125" style="1" bestFit="1" customWidth="1"/>
    <col min="13332" max="13568" width="9.140625" style="1"/>
    <col min="13569" max="13569" width="4.85546875" style="1" customWidth="1"/>
    <col min="13570" max="13570" width="5.140625" style="1" customWidth="1"/>
    <col min="13571" max="13571" width="22.28515625" style="1" customWidth="1"/>
    <col min="13572" max="13572" width="10.5703125" style="1" customWidth="1"/>
    <col min="13573" max="13582" width="6.7109375" style="1" customWidth="1"/>
    <col min="13583" max="13584" width="6.28515625" style="1" customWidth="1"/>
    <col min="13585" max="13586" width="9.140625" style="1"/>
    <col min="13587" max="13587" width="10.5703125" style="1" bestFit="1" customWidth="1"/>
    <col min="13588" max="13824" width="9.140625" style="1"/>
    <col min="13825" max="13825" width="4.85546875" style="1" customWidth="1"/>
    <col min="13826" max="13826" width="5.140625" style="1" customWidth="1"/>
    <col min="13827" max="13827" width="22.28515625" style="1" customWidth="1"/>
    <col min="13828" max="13828" width="10.5703125" style="1" customWidth="1"/>
    <col min="13829" max="13838" width="6.7109375" style="1" customWidth="1"/>
    <col min="13839" max="13840" width="6.28515625" style="1" customWidth="1"/>
    <col min="13841" max="13842" width="9.140625" style="1"/>
    <col min="13843" max="13843" width="10.5703125" style="1" bestFit="1" customWidth="1"/>
    <col min="13844" max="14080" width="9.140625" style="1"/>
    <col min="14081" max="14081" width="4.85546875" style="1" customWidth="1"/>
    <col min="14082" max="14082" width="5.140625" style="1" customWidth="1"/>
    <col min="14083" max="14083" width="22.28515625" style="1" customWidth="1"/>
    <col min="14084" max="14084" width="10.5703125" style="1" customWidth="1"/>
    <col min="14085" max="14094" width="6.7109375" style="1" customWidth="1"/>
    <col min="14095" max="14096" width="6.28515625" style="1" customWidth="1"/>
    <col min="14097" max="14098" width="9.140625" style="1"/>
    <col min="14099" max="14099" width="10.5703125" style="1" bestFit="1" customWidth="1"/>
    <col min="14100" max="14336" width="9.140625" style="1"/>
    <col min="14337" max="14337" width="4.85546875" style="1" customWidth="1"/>
    <col min="14338" max="14338" width="5.140625" style="1" customWidth="1"/>
    <col min="14339" max="14339" width="22.28515625" style="1" customWidth="1"/>
    <col min="14340" max="14340" width="10.5703125" style="1" customWidth="1"/>
    <col min="14341" max="14350" width="6.7109375" style="1" customWidth="1"/>
    <col min="14351" max="14352" width="6.28515625" style="1" customWidth="1"/>
    <col min="14353" max="14354" width="9.140625" style="1"/>
    <col min="14355" max="14355" width="10.5703125" style="1" bestFit="1" customWidth="1"/>
    <col min="14356" max="14592" width="9.140625" style="1"/>
    <col min="14593" max="14593" width="4.85546875" style="1" customWidth="1"/>
    <col min="14594" max="14594" width="5.140625" style="1" customWidth="1"/>
    <col min="14595" max="14595" width="22.28515625" style="1" customWidth="1"/>
    <col min="14596" max="14596" width="10.5703125" style="1" customWidth="1"/>
    <col min="14597" max="14606" width="6.7109375" style="1" customWidth="1"/>
    <col min="14607" max="14608" width="6.28515625" style="1" customWidth="1"/>
    <col min="14609" max="14610" width="9.140625" style="1"/>
    <col min="14611" max="14611" width="10.5703125" style="1" bestFit="1" customWidth="1"/>
    <col min="14612" max="14848" width="9.140625" style="1"/>
    <col min="14849" max="14849" width="4.85546875" style="1" customWidth="1"/>
    <col min="14850" max="14850" width="5.140625" style="1" customWidth="1"/>
    <col min="14851" max="14851" width="22.28515625" style="1" customWidth="1"/>
    <col min="14852" max="14852" width="10.5703125" style="1" customWidth="1"/>
    <col min="14853" max="14862" width="6.7109375" style="1" customWidth="1"/>
    <col min="14863" max="14864" width="6.28515625" style="1" customWidth="1"/>
    <col min="14865" max="14866" width="9.140625" style="1"/>
    <col min="14867" max="14867" width="10.5703125" style="1" bestFit="1" customWidth="1"/>
    <col min="14868" max="15104" width="9.140625" style="1"/>
    <col min="15105" max="15105" width="4.85546875" style="1" customWidth="1"/>
    <col min="15106" max="15106" width="5.140625" style="1" customWidth="1"/>
    <col min="15107" max="15107" width="22.28515625" style="1" customWidth="1"/>
    <col min="15108" max="15108" width="10.5703125" style="1" customWidth="1"/>
    <col min="15109" max="15118" width="6.7109375" style="1" customWidth="1"/>
    <col min="15119" max="15120" width="6.28515625" style="1" customWidth="1"/>
    <col min="15121" max="15122" width="9.140625" style="1"/>
    <col min="15123" max="15123" width="10.5703125" style="1" bestFit="1" customWidth="1"/>
    <col min="15124" max="15360" width="9.140625" style="1"/>
    <col min="15361" max="15361" width="4.85546875" style="1" customWidth="1"/>
    <col min="15362" max="15362" width="5.140625" style="1" customWidth="1"/>
    <col min="15363" max="15363" width="22.28515625" style="1" customWidth="1"/>
    <col min="15364" max="15364" width="10.5703125" style="1" customWidth="1"/>
    <col min="15365" max="15374" width="6.7109375" style="1" customWidth="1"/>
    <col min="15375" max="15376" width="6.28515625" style="1" customWidth="1"/>
    <col min="15377" max="15378" width="9.140625" style="1"/>
    <col min="15379" max="15379" width="10.5703125" style="1" bestFit="1" customWidth="1"/>
    <col min="15380" max="15616" width="9.140625" style="1"/>
    <col min="15617" max="15617" width="4.85546875" style="1" customWidth="1"/>
    <col min="15618" max="15618" width="5.140625" style="1" customWidth="1"/>
    <col min="15619" max="15619" width="22.28515625" style="1" customWidth="1"/>
    <col min="15620" max="15620" width="10.5703125" style="1" customWidth="1"/>
    <col min="15621" max="15630" width="6.7109375" style="1" customWidth="1"/>
    <col min="15631" max="15632" width="6.28515625" style="1" customWidth="1"/>
    <col min="15633" max="15634" width="9.140625" style="1"/>
    <col min="15635" max="15635" width="10.5703125" style="1" bestFit="1" customWidth="1"/>
    <col min="15636" max="15872" width="9.140625" style="1"/>
    <col min="15873" max="15873" width="4.85546875" style="1" customWidth="1"/>
    <col min="15874" max="15874" width="5.140625" style="1" customWidth="1"/>
    <col min="15875" max="15875" width="22.28515625" style="1" customWidth="1"/>
    <col min="15876" max="15876" width="10.5703125" style="1" customWidth="1"/>
    <col min="15877" max="15886" width="6.7109375" style="1" customWidth="1"/>
    <col min="15887" max="15888" width="6.28515625" style="1" customWidth="1"/>
    <col min="15889" max="15890" width="9.140625" style="1"/>
    <col min="15891" max="15891" width="10.5703125" style="1" bestFit="1" customWidth="1"/>
    <col min="15892" max="16128" width="9.140625" style="1"/>
    <col min="16129" max="16129" width="4.85546875" style="1" customWidth="1"/>
    <col min="16130" max="16130" width="5.140625" style="1" customWidth="1"/>
    <col min="16131" max="16131" width="22.28515625" style="1" customWidth="1"/>
    <col min="16132" max="16132" width="10.5703125" style="1" customWidth="1"/>
    <col min="16133" max="16142" width="6.7109375" style="1" customWidth="1"/>
    <col min="16143" max="16144" width="6.28515625" style="1" customWidth="1"/>
    <col min="16145" max="16146" width="9.140625" style="1"/>
    <col min="16147" max="16147" width="10.5703125" style="1" bestFit="1" customWidth="1"/>
    <col min="16148" max="16384" width="9.140625" style="1"/>
  </cols>
  <sheetData>
    <row r="1" spans="1:22" ht="15.75" x14ac:dyDescent="0.25">
      <c r="B1" s="45" t="s">
        <v>45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2" ht="7.5" customHeight="1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 ht="44.25" customHeight="1" x14ac:dyDescent="0.2">
      <c r="B3" s="46" t="s">
        <v>0</v>
      </c>
      <c r="C3" s="49" t="s">
        <v>1</v>
      </c>
      <c r="D3" s="52" t="s">
        <v>2</v>
      </c>
      <c r="E3" s="55" t="s">
        <v>3</v>
      </c>
      <c r="F3" s="55"/>
      <c r="G3" s="55" t="s">
        <v>4</v>
      </c>
      <c r="H3" s="55"/>
      <c r="I3" s="55" t="s">
        <v>5</v>
      </c>
      <c r="J3" s="55"/>
      <c r="K3" s="55" t="s">
        <v>6</v>
      </c>
      <c r="L3" s="55"/>
      <c r="M3" s="55" t="s">
        <v>7</v>
      </c>
      <c r="N3" s="55"/>
      <c r="O3" s="55" t="s">
        <v>8</v>
      </c>
      <c r="P3" s="56"/>
    </row>
    <row r="4" spans="1:22" ht="6.75" hidden="1" customHeight="1" x14ac:dyDescent="0.2">
      <c r="B4" s="47"/>
      <c r="C4" s="50"/>
      <c r="D4" s="53"/>
      <c r="E4" s="3"/>
      <c r="F4" s="3"/>
      <c r="G4" s="3" t="s">
        <v>9</v>
      </c>
      <c r="H4" s="3" t="s">
        <v>10</v>
      </c>
      <c r="I4" s="3" t="s">
        <v>9</v>
      </c>
      <c r="J4" s="3" t="s">
        <v>10</v>
      </c>
      <c r="K4" s="3" t="s">
        <v>11</v>
      </c>
      <c r="L4" s="3" t="s">
        <v>10</v>
      </c>
      <c r="M4" s="3" t="s">
        <v>9</v>
      </c>
      <c r="N4" s="3" t="s">
        <v>10</v>
      </c>
      <c r="O4" s="3" t="s">
        <v>9</v>
      </c>
      <c r="P4" s="4" t="s">
        <v>10</v>
      </c>
    </row>
    <row r="5" spans="1:22" ht="13.5" hidden="1" customHeight="1" thickBot="1" x14ac:dyDescent="0.25">
      <c r="B5" s="47"/>
      <c r="C5" s="50"/>
      <c r="D5" s="53"/>
      <c r="E5" s="3"/>
      <c r="F5" s="3"/>
      <c r="G5" s="5"/>
      <c r="H5" s="5"/>
      <c r="I5" s="5"/>
      <c r="J5" s="5"/>
      <c r="K5" s="5"/>
      <c r="L5" s="5"/>
      <c r="M5" s="5"/>
      <c r="N5" s="5"/>
      <c r="O5" s="5"/>
      <c r="P5" s="6"/>
    </row>
    <row r="6" spans="1:22" ht="15" thickBot="1" x14ac:dyDescent="0.25">
      <c r="B6" s="48"/>
      <c r="C6" s="51"/>
      <c r="D6" s="54"/>
      <c r="E6" s="7" t="s">
        <v>12</v>
      </c>
      <c r="F6" s="7" t="s">
        <v>10</v>
      </c>
      <c r="G6" s="7" t="s">
        <v>12</v>
      </c>
      <c r="H6" s="7" t="s">
        <v>10</v>
      </c>
      <c r="I6" s="7" t="s">
        <v>12</v>
      </c>
      <c r="J6" s="7" t="s">
        <v>10</v>
      </c>
      <c r="K6" s="7" t="s">
        <v>12</v>
      </c>
      <c r="L6" s="7" t="s">
        <v>10</v>
      </c>
      <c r="M6" s="7" t="s">
        <v>12</v>
      </c>
      <c r="N6" s="7" t="s">
        <v>10</v>
      </c>
      <c r="O6" s="7" t="s">
        <v>12</v>
      </c>
      <c r="P6" s="8" t="s">
        <v>10</v>
      </c>
    </row>
    <row r="7" spans="1:22" ht="15" customHeight="1" x14ac:dyDescent="0.25">
      <c r="B7" s="9">
        <v>1</v>
      </c>
      <c r="C7" s="10" t="s">
        <v>13</v>
      </c>
      <c r="D7" s="25">
        <f>SUM(E7+G7+I7+K7+M7+O7)</f>
        <v>16</v>
      </c>
      <c r="E7" s="11">
        <v>1</v>
      </c>
      <c r="F7" s="12">
        <f>E7/D7*100</f>
        <v>6.25</v>
      </c>
      <c r="G7" s="11">
        <v>10</v>
      </c>
      <c r="H7" s="12">
        <f>G7/D7*100</f>
        <v>62.5</v>
      </c>
      <c r="I7" s="11">
        <v>3</v>
      </c>
      <c r="J7" s="12">
        <f>I7/D7*100</f>
        <v>18.75</v>
      </c>
      <c r="K7" s="11">
        <v>1</v>
      </c>
      <c r="L7" s="12">
        <f>K7/D7*100</f>
        <v>6.25</v>
      </c>
      <c r="M7" s="11">
        <v>1</v>
      </c>
      <c r="N7" s="12">
        <f>M7/D7*100</f>
        <v>6.25</v>
      </c>
      <c r="O7" s="11">
        <v>0</v>
      </c>
      <c r="P7" s="13">
        <f>O7/D7*100</f>
        <v>0</v>
      </c>
      <c r="Q7" s="14"/>
      <c r="R7" s="15"/>
      <c r="S7" s="34"/>
      <c r="T7" s="15"/>
      <c r="U7" s="15"/>
      <c r="V7" s="15"/>
    </row>
    <row r="8" spans="1:22" ht="15" customHeight="1" x14ac:dyDescent="0.25">
      <c r="B8" s="17">
        <v>2</v>
      </c>
      <c r="C8" s="10" t="s">
        <v>14</v>
      </c>
      <c r="D8" s="25">
        <f t="shared" ref="D8:D33" si="0">SUM(E8+G8+I8+K8+M8+O8)</f>
        <v>33</v>
      </c>
      <c r="E8" s="11">
        <v>10</v>
      </c>
      <c r="F8" s="12">
        <f t="shared" ref="F8:F35" si="1">E8/D8*100</f>
        <v>30.303030303030305</v>
      </c>
      <c r="G8" s="11">
        <v>9</v>
      </c>
      <c r="H8" s="12">
        <f t="shared" ref="H8:H34" si="2">G8/D8*100</f>
        <v>27.27272727272727</v>
      </c>
      <c r="I8" s="11">
        <v>3</v>
      </c>
      <c r="J8" s="12">
        <f t="shared" ref="J8:J34" si="3">I8/D8*100</f>
        <v>9.0909090909090917</v>
      </c>
      <c r="K8" s="11">
        <v>4</v>
      </c>
      <c r="L8" s="12">
        <f t="shared" ref="L8:L34" si="4">K8/D8*100</f>
        <v>12.121212121212121</v>
      </c>
      <c r="M8" s="11">
        <v>7</v>
      </c>
      <c r="N8" s="12">
        <f t="shared" ref="N8:N33" si="5">M8/D8*100</f>
        <v>21.212121212121211</v>
      </c>
      <c r="O8" s="11">
        <v>0</v>
      </c>
      <c r="P8" s="13">
        <f t="shared" ref="P8:P34" si="6">O8/D8*100</f>
        <v>0</v>
      </c>
      <c r="Q8" s="14"/>
      <c r="R8" s="15"/>
      <c r="S8" s="34"/>
      <c r="T8" s="15"/>
      <c r="U8" s="15"/>
      <c r="V8" s="15"/>
    </row>
    <row r="9" spans="1:22" ht="15" customHeight="1" x14ac:dyDescent="0.25">
      <c r="B9" s="17">
        <v>3</v>
      </c>
      <c r="C9" s="10" t="s">
        <v>15</v>
      </c>
      <c r="D9" s="25">
        <f t="shared" si="0"/>
        <v>91</v>
      </c>
      <c r="E9" s="11">
        <v>21</v>
      </c>
      <c r="F9" s="12">
        <f t="shared" si="1"/>
        <v>23.076923076923077</v>
      </c>
      <c r="G9" s="11">
        <v>39</v>
      </c>
      <c r="H9" s="12">
        <f t="shared" si="2"/>
        <v>42.857142857142854</v>
      </c>
      <c r="I9" s="11">
        <v>18</v>
      </c>
      <c r="J9" s="12">
        <f t="shared" si="3"/>
        <v>19.780219780219781</v>
      </c>
      <c r="K9" s="11">
        <v>7</v>
      </c>
      <c r="L9" s="12">
        <f t="shared" si="4"/>
        <v>7.6923076923076925</v>
      </c>
      <c r="M9" s="11">
        <v>6</v>
      </c>
      <c r="N9" s="12">
        <f t="shared" si="5"/>
        <v>6.593406593406594</v>
      </c>
      <c r="O9" s="11">
        <v>0</v>
      </c>
      <c r="P9" s="13">
        <f t="shared" si="6"/>
        <v>0</v>
      </c>
      <c r="Q9" s="14"/>
      <c r="R9" s="15"/>
      <c r="S9" s="34"/>
      <c r="T9" s="15"/>
      <c r="U9" s="15"/>
      <c r="V9" s="15"/>
    </row>
    <row r="10" spans="1:22" ht="15" customHeight="1" x14ac:dyDescent="0.25">
      <c r="B10" s="17">
        <v>4</v>
      </c>
      <c r="C10" s="10" t="s">
        <v>16</v>
      </c>
      <c r="D10" s="25">
        <f t="shared" si="0"/>
        <v>41</v>
      </c>
      <c r="E10" s="11">
        <v>11</v>
      </c>
      <c r="F10" s="12">
        <f t="shared" si="1"/>
        <v>26.829268292682929</v>
      </c>
      <c r="G10" s="11">
        <v>10</v>
      </c>
      <c r="H10" s="12">
        <f t="shared" si="2"/>
        <v>24.390243902439025</v>
      </c>
      <c r="I10" s="11">
        <v>7</v>
      </c>
      <c r="J10" s="12">
        <f t="shared" si="3"/>
        <v>17.073170731707318</v>
      </c>
      <c r="K10" s="11">
        <v>4</v>
      </c>
      <c r="L10" s="12">
        <f t="shared" si="4"/>
        <v>9.7560975609756095</v>
      </c>
      <c r="M10" s="11">
        <v>9</v>
      </c>
      <c r="N10" s="12">
        <f t="shared" si="5"/>
        <v>21.951219512195124</v>
      </c>
      <c r="O10" s="11">
        <v>0</v>
      </c>
      <c r="P10" s="13">
        <f t="shared" si="6"/>
        <v>0</v>
      </c>
      <c r="Q10" s="14"/>
      <c r="R10" s="15"/>
      <c r="S10" s="34"/>
      <c r="T10" s="15"/>
      <c r="U10" s="15"/>
      <c r="V10" s="15"/>
    </row>
    <row r="11" spans="1:22" ht="15" customHeight="1" x14ac:dyDescent="0.25">
      <c r="B11" s="17">
        <v>5</v>
      </c>
      <c r="C11" s="10" t="s">
        <v>17</v>
      </c>
      <c r="D11" s="25">
        <f t="shared" si="0"/>
        <v>27</v>
      </c>
      <c r="E11" s="11">
        <v>18</v>
      </c>
      <c r="F11" s="12">
        <f t="shared" si="1"/>
        <v>66.666666666666657</v>
      </c>
      <c r="G11" s="11">
        <v>3</v>
      </c>
      <c r="H11" s="12">
        <f t="shared" si="2"/>
        <v>11.111111111111111</v>
      </c>
      <c r="I11" s="11">
        <v>5</v>
      </c>
      <c r="J11" s="12">
        <f t="shared" si="3"/>
        <v>18.518518518518519</v>
      </c>
      <c r="K11" s="11">
        <v>1</v>
      </c>
      <c r="L11" s="12">
        <f t="shared" si="4"/>
        <v>3.7037037037037033</v>
      </c>
      <c r="M11" s="11">
        <v>0</v>
      </c>
      <c r="N11" s="12">
        <f t="shared" si="5"/>
        <v>0</v>
      </c>
      <c r="O11" s="11">
        <v>0</v>
      </c>
      <c r="P11" s="13">
        <f t="shared" si="6"/>
        <v>0</v>
      </c>
      <c r="Q11" s="14"/>
      <c r="R11" s="15"/>
      <c r="S11" s="34"/>
      <c r="T11" s="15"/>
      <c r="U11" s="15"/>
      <c r="V11" s="15"/>
    </row>
    <row r="12" spans="1:22" ht="15" customHeight="1" x14ac:dyDescent="0.25">
      <c r="B12" s="17">
        <v>6</v>
      </c>
      <c r="C12" s="10" t="s">
        <v>18</v>
      </c>
      <c r="D12" s="25">
        <f t="shared" si="0"/>
        <v>31</v>
      </c>
      <c r="E12" s="11">
        <v>20</v>
      </c>
      <c r="F12" s="12">
        <f t="shared" si="1"/>
        <v>64.516129032258064</v>
      </c>
      <c r="G12" s="11">
        <v>0</v>
      </c>
      <c r="H12" s="12">
        <f t="shared" si="2"/>
        <v>0</v>
      </c>
      <c r="I12" s="11">
        <v>6</v>
      </c>
      <c r="J12" s="12">
        <f t="shared" si="3"/>
        <v>19.35483870967742</v>
      </c>
      <c r="K12" s="11">
        <v>4</v>
      </c>
      <c r="L12" s="12">
        <f t="shared" si="4"/>
        <v>12.903225806451612</v>
      </c>
      <c r="M12" s="11">
        <v>1</v>
      </c>
      <c r="N12" s="12">
        <f t="shared" si="5"/>
        <v>3.225806451612903</v>
      </c>
      <c r="O12" s="11">
        <v>0</v>
      </c>
      <c r="P12" s="13">
        <f t="shared" si="6"/>
        <v>0</v>
      </c>
      <c r="Q12" s="14"/>
      <c r="R12" s="15"/>
      <c r="S12" s="34"/>
      <c r="T12" s="15"/>
      <c r="U12" s="15"/>
      <c r="V12" s="15"/>
    </row>
    <row r="13" spans="1:22" ht="15" customHeight="1" x14ac:dyDescent="0.25">
      <c r="B13" s="17">
        <v>7</v>
      </c>
      <c r="C13" s="10" t="s">
        <v>19</v>
      </c>
      <c r="D13" s="25">
        <f t="shared" si="0"/>
        <v>27</v>
      </c>
      <c r="E13" s="11">
        <v>5</v>
      </c>
      <c r="F13" s="12">
        <f t="shared" si="1"/>
        <v>18.518518518518519</v>
      </c>
      <c r="G13" s="11">
        <v>10</v>
      </c>
      <c r="H13" s="12">
        <f t="shared" si="2"/>
        <v>37.037037037037038</v>
      </c>
      <c r="I13" s="11">
        <v>5</v>
      </c>
      <c r="J13" s="12">
        <f t="shared" si="3"/>
        <v>18.518518518518519</v>
      </c>
      <c r="K13" s="11">
        <v>1</v>
      </c>
      <c r="L13" s="12">
        <f t="shared" si="4"/>
        <v>3.7037037037037033</v>
      </c>
      <c r="M13" s="11">
        <v>5</v>
      </c>
      <c r="N13" s="12">
        <f t="shared" si="5"/>
        <v>18.518518518518519</v>
      </c>
      <c r="O13" s="11">
        <v>1</v>
      </c>
      <c r="P13" s="13">
        <f t="shared" si="6"/>
        <v>3.7037037037037033</v>
      </c>
      <c r="Q13" s="14"/>
      <c r="R13" s="15"/>
      <c r="S13" s="34"/>
      <c r="T13" s="15"/>
      <c r="U13" s="15"/>
      <c r="V13" s="15"/>
    </row>
    <row r="14" spans="1:22" ht="15" customHeight="1" x14ac:dyDescent="0.25">
      <c r="B14" s="17">
        <v>8</v>
      </c>
      <c r="C14" s="10" t="s">
        <v>20</v>
      </c>
      <c r="D14" s="25">
        <f t="shared" si="0"/>
        <v>27</v>
      </c>
      <c r="E14" s="11">
        <v>20</v>
      </c>
      <c r="F14" s="12">
        <f t="shared" si="1"/>
        <v>74.074074074074076</v>
      </c>
      <c r="G14" s="11">
        <v>0</v>
      </c>
      <c r="H14" s="12">
        <f t="shared" si="2"/>
        <v>0</v>
      </c>
      <c r="I14" s="11">
        <v>2</v>
      </c>
      <c r="J14" s="12">
        <f t="shared" si="3"/>
        <v>7.4074074074074066</v>
      </c>
      <c r="K14" s="11">
        <v>2</v>
      </c>
      <c r="L14" s="12">
        <f t="shared" si="4"/>
        <v>7.4074074074074066</v>
      </c>
      <c r="M14" s="11">
        <v>3</v>
      </c>
      <c r="N14" s="12">
        <f t="shared" si="5"/>
        <v>11.111111111111111</v>
      </c>
      <c r="O14" s="11">
        <v>0</v>
      </c>
      <c r="P14" s="13">
        <f t="shared" si="6"/>
        <v>0</v>
      </c>
      <c r="Q14" s="14"/>
      <c r="R14" s="15"/>
      <c r="S14" s="34"/>
      <c r="T14" s="15"/>
      <c r="U14" s="15"/>
      <c r="V14" s="15"/>
    </row>
    <row r="15" spans="1:22" ht="15" customHeight="1" x14ac:dyDescent="0.25">
      <c r="B15" s="17">
        <v>9</v>
      </c>
      <c r="C15" s="10" t="s">
        <v>21</v>
      </c>
      <c r="D15" s="25">
        <f t="shared" si="0"/>
        <v>21</v>
      </c>
      <c r="E15" s="11">
        <v>7</v>
      </c>
      <c r="F15" s="12">
        <f t="shared" si="1"/>
        <v>33.333333333333329</v>
      </c>
      <c r="G15" s="11">
        <v>6</v>
      </c>
      <c r="H15" s="12">
        <f t="shared" si="2"/>
        <v>28.571428571428569</v>
      </c>
      <c r="I15" s="11">
        <v>4</v>
      </c>
      <c r="J15" s="12">
        <f t="shared" si="3"/>
        <v>19.047619047619047</v>
      </c>
      <c r="K15" s="11">
        <v>1</v>
      </c>
      <c r="L15" s="12">
        <f t="shared" si="4"/>
        <v>4.7619047619047619</v>
      </c>
      <c r="M15" s="11">
        <v>3</v>
      </c>
      <c r="N15" s="12">
        <f t="shared" si="5"/>
        <v>14.285714285714285</v>
      </c>
      <c r="O15" s="11">
        <v>0</v>
      </c>
      <c r="P15" s="13">
        <f t="shared" si="6"/>
        <v>0</v>
      </c>
      <c r="Q15" s="14"/>
      <c r="R15" s="15"/>
      <c r="S15" s="34"/>
      <c r="T15" s="15"/>
      <c r="U15" s="15"/>
      <c r="V15" s="15"/>
    </row>
    <row r="16" spans="1:22" ht="15" customHeight="1" x14ac:dyDescent="0.25">
      <c r="A16" s="39"/>
      <c r="B16" s="17">
        <v>10</v>
      </c>
      <c r="C16" s="10" t="s">
        <v>22</v>
      </c>
      <c r="D16" s="25">
        <f t="shared" si="0"/>
        <v>26</v>
      </c>
      <c r="E16" s="11">
        <v>13</v>
      </c>
      <c r="F16" s="12">
        <f t="shared" si="1"/>
        <v>50</v>
      </c>
      <c r="G16" s="11">
        <v>4</v>
      </c>
      <c r="H16" s="12">
        <f t="shared" si="2"/>
        <v>15.384615384615385</v>
      </c>
      <c r="I16" s="11">
        <v>3</v>
      </c>
      <c r="J16" s="12">
        <f t="shared" si="3"/>
        <v>11.538461538461538</v>
      </c>
      <c r="K16" s="11">
        <v>1</v>
      </c>
      <c r="L16" s="12">
        <f t="shared" si="4"/>
        <v>3.8461538461538463</v>
      </c>
      <c r="M16" s="11">
        <v>5</v>
      </c>
      <c r="N16" s="12">
        <f t="shared" si="5"/>
        <v>19.230769230769234</v>
      </c>
      <c r="O16" s="11">
        <v>0</v>
      </c>
      <c r="P16" s="13">
        <f t="shared" si="6"/>
        <v>0</v>
      </c>
      <c r="Q16" s="14"/>
      <c r="R16" s="15"/>
      <c r="S16" s="34"/>
      <c r="T16" s="15"/>
      <c r="U16" s="15"/>
      <c r="V16" s="15"/>
    </row>
    <row r="17" spans="1:22" ht="15" customHeight="1" x14ac:dyDescent="0.25">
      <c r="A17" s="39"/>
      <c r="B17" s="17">
        <v>11</v>
      </c>
      <c r="C17" s="10" t="s">
        <v>23</v>
      </c>
      <c r="D17" s="25">
        <f t="shared" si="0"/>
        <v>7</v>
      </c>
      <c r="E17" s="11">
        <v>0</v>
      </c>
      <c r="F17" s="12">
        <f t="shared" si="1"/>
        <v>0</v>
      </c>
      <c r="G17" s="11">
        <v>1</v>
      </c>
      <c r="H17" s="12">
        <f t="shared" si="2"/>
        <v>14.285714285714285</v>
      </c>
      <c r="I17" s="11">
        <v>1</v>
      </c>
      <c r="J17" s="12">
        <f t="shared" si="3"/>
        <v>14.285714285714285</v>
      </c>
      <c r="K17" s="11">
        <v>0</v>
      </c>
      <c r="L17" s="12">
        <f t="shared" si="4"/>
        <v>0</v>
      </c>
      <c r="M17" s="11">
        <v>5</v>
      </c>
      <c r="N17" s="12">
        <f t="shared" si="5"/>
        <v>71.428571428571431</v>
      </c>
      <c r="O17" s="11">
        <v>0</v>
      </c>
      <c r="P17" s="13">
        <f t="shared" si="6"/>
        <v>0</v>
      </c>
      <c r="Q17" s="14"/>
      <c r="R17" s="15"/>
      <c r="S17" s="34"/>
      <c r="T17" s="15"/>
      <c r="U17" s="15"/>
      <c r="V17" s="15"/>
    </row>
    <row r="18" spans="1:22" ht="15" customHeight="1" x14ac:dyDescent="0.25">
      <c r="B18" s="17">
        <v>12</v>
      </c>
      <c r="C18" s="10" t="s">
        <v>24</v>
      </c>
      <c r="D18" s="25">
        <f t="shared" si="0"/>
        <v>33</v>
      </c>
      <c r="E18" s="11">
        <v>16</v>
      </c>
      <c r="F18" s="12">
        <f t="shared" si="1"/>
        <v>48.484848484848484</v>
      </c>
      <c r="G18" s="11">
        <v>8</v>
      </c>
      <c r="H18" s="12">
        <f t="shared" si="2"/>
        <v>24.242424242424242</v>
      </c>
      <c r="I18" s="11">
        <v>2</v>
      </c>
      <c r="J18" s="12">
        <f t="shared" si="3"/>
        <v>6.0606060606060606</v>
      </c>
      <c r="K18" s="11">
        <v>7</v>
      </c>
      <c r="L18" s="12">
        <f t="shared" si="4"/>
        <v>21.212121212121211</v>
      </c>
      <c r="M18" s="11">
        <v>0</v>
      </c>
      <c r="N18" s="12">
        <f t="shared" si="5"/>
        <v>0</v>
      </c>
      <c r="O18" s="11">
        <v>0</v>
      </c>
      <c r="P18" s="13">
        <f t="shared" si="6"/>
        <v>0</v>
      </c>
      <c r="Q18" s="14"/>
      <c r="R18" s="15"/>
      <c r="S18" s="34"/>
      <c r="T18" s="15"/>
      <c r="U18" s="15"/>
      <c r="V18" s="15"/>
    </row>
    <row r="19" spans="1:22" ht="15" customHeight="1" x14ac:dyDescent="0.25">
      <c r="B19" s="17">
        <v>13</v>
      </c>
      <c r="C19" s="10" t="s">
        <v>25</v>
      </c>
      <c r="D19" s="25">
        <f t="shared" si="0"/>
        <v>20</v>
      </c>
      <c r="E19" s="11">
        <v>5</v>
      </c>
      <c r="F19" s="12">
        <f t="shared" si="1"/>
        <v>25</v>
      </c>
      <c r="G19" s="11">
        <v>11</v>
      </c>
      <c r="H19" s="12">
        <f t="shared" si="2"/>
        <v>55.000000000000007</v>
      </c>
      <c r="I19" s="11">
        <v>2</v>
      </c>
      <c r="J19" s="12">
        <f t="shared" si="3"/>
        <v>10</v>
      </c>
      <c r="K19" s="11">
        <v>1</v>
      </c>
      <c r="L19" s="12">
        <f t="shared" si="4"/>
        <v>5</v>
      </c>
      <c r="M19" s="11">
        <v>0</v>
      </c>
      <c r="N19" s="12">
        <f t="shared" si="5"/>
        <v>0</v>
      </c>
      <c r="O19" s="11">
        <v>1</v>
      </c>
      <c r="P19" s="13">
        <f t="shared" si="6"/>
        <v>5</v>
      </c>
      <c r="Q19" s="14"/>
      <c r="R19" s="15"/>
      <c r="S19" s="34"/>
      <c r="T19" s="15"/>
      <c r="U19" s="15"/>
      <c r="V19" s="15"/>
    </row>
    <row r="20" spans="1:22" ht="15" customHeight="1" x14ac:dyDescent="0.25">
      <c r="B20" s="17">
        <v>14</v>
      </c>
      <c r="C20" s="10" t="s">
        <v>26</v>
      </c>
      <c r="D20" s="25">
        <f t="shared" si="0"/>
        <v>49</v>
      </c>
      <c r="E20" s="11">
        <v>27</v>
      </c>
      <c r="F20" s="12">
        <f t="shared" si="1"/>
        <v>55.102040816326522</v>
      </c>
      <c r="G20" s="11">
        <v>0</v>
      </c>
      <c r="H20" s="12">
        <f t="shared" si="2"/>
        <v>0</v>
      </c>
      <c r="I20" s="11">
        <v>6</v>
      </c>
      <c r="J20" s="12">
        <f t="shared" si="3"/>
        <v>12.244897959183673</v>
      </c>
      <c r="K20" s="11">
        <v>5</v>
      </c>
      <c r="L20" s="12">
        <f t="shared" si="4"/>
        <v>10.204081632653061</v>
      </c>
      <c r="M20" s="11">
        <v>11</v>
      </c>
      <c r="N20" s="12">
        <f t="shared" si="5"/>
        <v>22.448979591836736</v>
      </c>
      <c r="O20" s="11">
        <v>0</v>
      </c>
      <c r="P20" s="13">
        <f t="shared" si="6"/>
        <v>0</v>
      </c>
      <c r="Q20" s="14"/>
      <c r="R20" s="15"/>
      <c r="S20" s="34"/>
      <c r="T20" s="15"/>
      <c r="U20" s="15"/>
      <c r="V20" s="15"/>
    </row>
    <row r="21" spans="1:22" ht="15" customHeight="1" x14ac:dyDescent="0.25">
      <c r="B21" s="17">
        <v>15</v>
      </c>
      <c r="C21" s="10" t="s">
        <v>27</v>
      </c>
      <c r="D21" s="25">
        <f t="shared" si="0"/>
        <v>34</v>
      </c>
      <c r="E21" s="11">
        <v>28</v>
      </c>
      <c r="F21" s="12">
        <f t="shared" si="1"/>
        <v>82.35294117647058</v>
      </c>
      <c r="G21" s="11">
        <v>1</v>
      </c>
      <c r="H21" s="12">
        <f t="shared" si="2"/>
        <v>2.9411764705882351</v>
      </c>
      <c r="I21" s="11">
        <v>4</v>
      </c>
      <c r="J21" s="12">
        <f t="shared" si="3"/>
        <v>11.76470588235294</v>
      </c>
      <c r="K21" s="11">
        <v>1</v>
      </c>
      <c r="L21" s="12">
        <f t="shared" si="4"/>
        <v>2.9411764705882351</v>
      </c>
      <c r="M21" s="11">
        <v>0</v>
      </c>
      <c r="N21" s="12">
        <f t="shared" si="5"/>
        <v>0</v>
      </c>
      <c r="O21" s="11">
        <v>0</v>
      </c>
      <c r="P21" s="13">
        <f t="shared" si="6"/>
        <v>0</v>
      </c>
      <c r="Q21" s="14"/>
      <c r="R21" s="15"/>
      <c r="S21" s="34"/>
      <c r="T21" s="15"/>
      <c r="U21" s="15"/>
      <c r="V21" s="15"/>
    </row>
    <row r="22" spans="1:22" ht="15" customHeight="1" x14ac:dyDescent="0.25">
      <c r="B22" s="17">
        <v>16</v>
      </c>
      <c r="C22" s="10" t="s">
        <v>28</v>
      </c>
      <c r="D22" s="25">
        <f t="shared" si="0"/>
        <v>2</v>
      </c>
      <c r="E22" s="11">
        <v>1</v>
      </c>
      <c r="F22" s="12">
        <f t="shared" si="1"/>
        <v>50</v>
      </c>
      <c r="G22" s="11">
        <v>0</v>
      </c>
      <c r="H22" s="12">
        <f t="shared" si="2"/>
        <v>0</v>
      </c>
      <c r="I22" s="11">
        <v>1</v>
      </c>
      <c r="J22" s="12">
        <f t="shared" si="3"/>
        <v>50</v>
      </c>
      <c r="K22" s="11">
        <v>0</v>
      </c>
      <c r="L22" s="12">
        <f t="shared" si="4"/>
        <v>0</v>
      </c>
      <c r="M22" s="11">
        <v>0</v>
      </c>
      <c r="N22" s="12">
        <f t="shared" si="5"/>
        <v>0</v>
      </c>
      <c r="O22" s="11">
        <v>0</v>
      </c>
      <c r="P22" s="13">
        <f t="shared" si="6"/>
        <v>0</v>
      </c>
      <c r="Q22" s="14"/>
      <c r="R22" s="15"/>
      <c r="S22" s="34"/>
      <c r="T22" s="15"/>
      <c r="U22" s="15"/>
      <c r="V22" s="15"/>
    </row>
    <row r="23" spans="1:22" ht="15" customHeight="1" x14ac:dyDescent="0.25">
      <c r="B23" s="17">
        <v>17</v>
      </c>
      <c r="C23" s="10" t="s">
        <v>29</v>
      </c>
      <c r="D23" s="25">
        <f t="shared" si="0"/>
        <v>8</v>
      </c>
      <c r="E23" s="11">
        <v>5</v>
      </c>
      <c r="F23" s="12">
        <f t="shared" si="1"/>
        <v>62.5</v>
      </c>
      <c r="G23" s="11">
        <v>0</v>
      </c>
      <c r="H23" s="12">
        <f t="shared" si="2"/>
        <v>0</v>
      </c>
      <c r="I23" s="11">
        <v>1</v>
      </c>
      <c r="J23" s="12">
        <f t="shared" si="3"/>
        <v>12.5</v>
      </c>
      <c r="K23" s="11">
        <v>1</v>
      </c>
      <c r="L23" s="12">
        <f t="shared" si="4"/>
        <v>12.5</v>
      </c>
      <c r="M23" s="11">
        <v>1</v>
      </c>
      <c r="N23" s="12">
        <f t="shared" si="5"/>
        <v>12.5</v>
      </c>
      <c r="O23" s="11">
        <v>0</v>
      </c>
      <c r="P23" s="13">
        <f t="shared" si="6"/>
        <v>0</v>
      </c>
      <c r="Q23" s="14"/>
      <c r="R23" s="15"/>
      <c r="S23" s="34"/>
      <c r="T23" s="15"/>
      <c r="U23" s="15"/>
      <c r="V23" s="15"/>
    </row>
    <row r="24" spans="1:22" ht="15" customHeight="1" x14ac:dyDescent="0.25">
      <c r="B24" s="17">
        <v>18</v>
      </c>
      <c r="C24" s="10" t="s">
        <v>30</v>
      </c>
      <c r="D24" s="25">
        <f t="shared" si="0"/>
        <v>4</v>
      </c>
      <c r="E24" s="11">
        <v>2</v>
      </c>
      <c r="F24" s="12">
        <f t="shared" si="1"/>
        <v>50</v>
      </c>
      <c r="G24" s="11">
        <v>0</v>
      </c>
      <c r="H24" s="12">
        <f t="shared" si="2"/>
        <v>0</v>
      </c>
      <c r="I24" s="11">
        <v>0</v>
      </c>
      <c r="J24" s="12">
        <f t="shared" si="3"/>
        <v>0</v>
      </c>
      <c r="K24" s="11">
        <v>1</v>
      </c>
      <c r="L24" s="12">
        <f t="shared" si="4"/>
        <v>25</v>
      </c>
      <c r="M24" s="11">
        <v>1</v>
      </c>
      <c r="N24" s="12">
        <f t="shared" si="5"/>
        <v>25</v>
      </c>
      <c r="O24" s="11">
        <v>0</v>
      </c>
      <c r="P24" s="13">
        <f t="shared" si="6"/>
        <v>0</v>
      </c>
      <c r="Q24" s="14"/>
      <c r="R24" s="15"/>
      <c r="S24" s="34"/>
      <c r="T24" s="15"/>
      <c r="U24" s="15"/>
      <c r="V24" s="15"/>
    </row>
    <row r="25" spans="1:22" ht="15" customHeight="1" x14ac:dyDescent="0.25">
      <c r="B25" s="17">
        <v>19</v>
      </c>
      <c r="C25" s="10" t="s">
        <v>31</v>
      </c>
      <c r="D25" s="25">
        <f t="shared" si="0"/>
        <v>46</v>
      </c>
      <c r="E25" s="11">
        <v>18</v>
      </c>
      <c r="F25" s="12">
        <f t="shared" si="1"/>
        <v>39.130434782608695</v>
      </c>
      <c r="G25" s="11">
        <v>6</v>
      </c>
      <c r="H25" s="12">
        <f t="shared" si="2"/>
        <v>13.043478260869565</v>
      </c>
      <c r="I25" s="11">
        <v>4</v>
      </c>
      <c r="J25" s="12">
        <f t="shared" si="3"/>
        <v>8.695652173913043</v>
      </c>
      <c r="K25" s="11">
        <v>3</v>
      </c>
      <c r="L25" s="12">
        <f t="shared" si="4"/>
        <v>6.5217391304347823</v>
      </c>
      <c r="M25" s="11">
        <v>15</v>
      </c>
      <c r="N25" s="12">
        <f t="shared" si="5"/>
        <v>32.608695652173914</v>
      </c>
      <c r="O25" s="11">
        <v>0</v>
      </c>
      <c r="P25" s="13">
        <f t="shared" si="6"/>
        <v>0</v>
      </c>
      <c r="Q25" s="14"/>
      <c r="R25" s="15"/>
      <c r="S25" s="34"/>
      <c r="T25" s="15"/>
      <c r="U25" s="15"/>
      <c r="V25" s="15"/>
    </row>
    <row r="26" spans="1:22" ht="15" customHeight="1" x14ac:dyDescent="0.25">
      <c r="B26" s="17">
        <v>20</v>
      </c>
      <c r="C26" s="10" t="s">
        <v>32</v>
      </c>
      <c r="D26" s="25">
        <f t="shared" si="0"/>
        <v>59</v>
      </c>
      <c r="E26" s="11">
        <v>10</v>
      </c>
      <c r="F26" s="12">
        <f t="shared" si="1"/>
        <v>16.949152542372879</v>
      </c>
      <c r="G26" s="11">
        <v>23</v>
      </c>
      <c r="H26" s="12">
        <f t="shared" si="2"/>
        <v>38.983050847457626</v>
      </c>
      <c r="I26" s="11">
        <v>8</v>
      </c>
      <c r="J26" s="12">
        <f t="shared" si="3"/>
        <v>13.559322033898304</v>
      </c>
      <c r="K26" s="11">
        <v>5</v>
      </c>
      <c r="L26" s="12">
        <f t="shared" si="4"/>
        <v>8.4745762711864394</v>
      </c>
      <c r="M26" s="11">
        <v>13</v>
      </c>
      <c r="N26" s="12">
        <f t="shared" si="5"/>
        <v>22.033898305084744</v>
      </c>
      <c r="O26" s="11">
        <v>0</v>
      </c>
      <c r="P26" s="13">
        <f t="shared" si="6"/>
        <v>0</v>
      </c>
      <c r="Q26" s="14"/>
      <c r="R26" s="15"/>
      <c r="S26" s="34"/>
      <c r="T26" s="15"/>
      <c r="U26" s="15"/>
      <c r="V26" s="15"/>
    </row>
    <row r="27" spans="1:22" ht="15" customHeight="1" x14ac:dyDescent="0.25">
      <c r="B27" s="17">
        <v>21</v>
      </c>
      <c r="C27" s="10" t="s">
        <v>33</v>
      </c>
      <c r="D27" s="25">
        <f t="shared" si="0"/>
        <v>10</v>
      </c>
      <c r="E27" s="11">
        <v>8</v>
      </c>
      <c r="F27" s="12">
        <f t="shared" si="1"/>
        <v>80</v>
      </c>
      <c r="G27" s="11">
        <v>0</v>
      </c>
      <c r="H27" s="12">
        <f t="shared" si="2"/>
        <v>0</v>
      </c>
      <c r="I27" s="11">
        <v>2</v>
      </c>
      <c r="J27" s="12">
        <f t="shared" si="3"/>
        <v>20</v>
      </c>
      <c r="K27" s="11">
        <v>0</v>
      </c>
      <c r="L27" s="12">
        <f t="shared" si="4"/>
        <v>0</v>
      </c>
      <c r="M27" s="11">
        <v>0</v>
      </c>
      <c r="N27" s="12">
        <f t="shared" si="5"/>
        <v>0</v>
      </c>
      <c r="O27" s="11">
        <v>0</v>
      </c>
      <c r="P27" s="13">
        <f t="shared" si="6"/>
        <v>0</v>
      </c>
      <c r="Q27" s="14"/>
      <c r="R27" s="15"/>
      <c r="S27" s="34"/>
      <c r="T27" s="15"/>
      <c r="U27" s="15"/>
      <c r="V27" s="15"/>
    </row>
    <row r="28" spans="1:22" ht="15" customHeight="1" x14ac:dyDescent="0.25">
      <c r="B28" s="17">
        <v>22</v>
      </c>
      <c r="C28" s="10" t="s">
        <v>34</v>
      </c>
      <c r="D28" s="25">
        <f t="shared" si="0"/>
        <v>23</v>
      </c>
      <c r="E28" s="11">
        <v>8</v>
      </c>
      <c r="F28" s="12">
        <f t="shared" si="1"/>
        <v>34.782608695652172</v>
      </c>
      <c r="G28" s="11">
        <v>9</v>
      </c>
      <c r="H28" s="12">
        <f t="shared" si="2"/>
        <v>39.130434782608695</v>
      </c>
      <c r="I28" s="11">
        <v>2</v>
      </c>
      <c r="J28" s="12">
        <f t="shared" si="3"/>
        <v>8.695652173913043</v>
      </c>
      <c r="K28" s="11">
        <v>2</v>
      </c>
      <c r="L28" s="12">
        <f t="shared" si="4"/>
        <v>8.695652173913043</v>
      </c>
      <c r="M28" s="11">
        <v>2</v>
      </c>
      <c r="N28" s="12">
        <f t="shared" si="5"/>
        <v>8.695652173913043</v>
      </c>
      <c r="O28" s="11">
        <v>0</v>
      </c>
      <c r="P28" s="13">
        <f t="shared" si="6"/>
        <v>0</v>
      </c>
      <c r="Q28" s="14"/>
      <c r="R28" s="15"/>
      <c r="S28" s="34"/>
      <c r="T28" s="15"/>
      <c r="U28" s="15"/>
      <c r="V28" s="15"/>
    </row>
    <row r="29" spans="1:22" ht="15" customHeight="1" x14ac:dyDescent="0.25">
      <c r="B29" s="17">
        <v>23</v>
      </c>
      <c r="C29" s="10" t="s">
        <v>35</v>
      </c>
      <c r="D29" s="25">
        <f t="shared" si="0"/>
        <v>2</v>
      </c>
      <c r="E29" s="11">
        <v>0</v>
      </c>
      <c r="F29" s="12">
        <f t="shared" si="1"/>
        <v>0</v>
      </c>
      <c r="G29" s="11">
        <v>1</v>
      </c>
      <c r="H29" s="12">
        <f t="shared" si="2"/>
        <v>50</v>
      </c>
      <c r="I29" s="11">
        <v>1</v>
      </c>
      <c r="J29" s="12">
        <f t="shared" si="3"/>
        <v>50</v>
      </c>
      <c r="K29" s="11">
        <v>0</v>
      </c>
      <c r="L29" s="12">
        <f t="shared" si="4"/>
        <v>0</v>
      </c>
      <c r="M29" s="11">
        <v>0</v>
      </c>
      <c r="N29" s="12">
        <f t="shared" si="5"/>
        <v>0</v>
      </c>
      <c r="O29" s="11">
        <v>0</v>
      </c>
      <c r="P29" s="13">
        <f t="shared" si="6"/>
        <v>0</v>
      </c>
      <c r="Q29" s="14"/>
      <c r="R29" s="15"/>
      <c r="S29" s="34"/>
      <c r="T29" s="15"/>
      <c r="U29" s="15"/>
      <c r="V29" s="15"/>
    </row>
    <row r="30" spans="1:22" ht="15" customHeight="1" x14ac:dyDescent="0.25">
      <c r="B30" s="17">
        <v>24</v>
      </c>
      <c r="C30" s="18" t="s">
        <v>36</v>
      </c>
      <c r="D30" s="25">
        <f t="shared" si="0"/>
        <v>27</v>
      </c>
      <c r="E30" s="11">
        <v>9</v>
      </c>
      <c r="F30" s="12">
        <f t="shared" si="1"/>
        <v>33.333333333333329</v>
      </c>
      <c r="G30" s="11">
        <v>10</v>
      </c>
      <c r="H30" s="12">
        <f t="shared" si="2"/>
        <v>37.037037037037038</v>
      </c>
      <c r="I30" s="11">
        <v>3</v>
      </c>
      <c r="J30" s="12">
        <f t="shared" si="3"/>
        <v>11.111111111111111</v>
      </c>
      <c r="K30" s="11">
        <v>2</v>
      </c>
      <c r="L30" s="12">
        <f t="shared" si="4"/>
        <v>7.4074074074074066</v>
      </c>
      <c r="M30" s="11">
        <v>3</v>
      </c>
      <c r="N30" s="12">
        <f t="shared" si="5"/>
        <v>11.111111111111111</v>
      </c>
      <c r="O30" s="11">
        <v>0</v>
      </c>
      <c r="P30" s="13">
        <f t="shared" si="6"/>
        <v>0</v>
      </c>
      <c r="Q30" s="14"/>
      <c r="R30" s="15"/>
      <c r="S30" s="34"/>
      <c r="T30" s="15"/>
      <c r="U30" s="15"/>
      <c r="V30" s="15"/>
    </row>
    <row r="31" spans="1:22" ht="15" customHeight="1" x14ac:dyDescent="0.25">
      <c r="B31" s="17">
        <v>25</v>
      </c>
      <c r="C31" s="32" t="s">
        <v>37</v>
      </c>
      <c r="D31" s="25">
        <f t="shared" si="0"/>
        <v>35</v>
      </c>
      <c r="E31" s="11">
        <v>23</v>
      </c>
      <c r="F31" s="12">
        <f t="shared" si="1"/>
        <v>65.714285714285708</v>
      </c>
      <c r="G31" s="11">
        <v>2</v>
      </c>
      <c r="H31" s="12">
        <f t="shared" si="2"/>
        <v>5.7142857142857144</v>
      </c>
      <c r="I31" s="11">
        <v>6</v>
      </c>
      <c r="J31" s="12">
        <f t="shared" si="3"/>
        <v>17.142857142857142</v>
      </c>
      <c r="K31" s="11">
        <v>2</v>
      </c>
      <c r="L31" s="12">
        <f t="shared" si="4"/>
        <v>5.7142857142857144</v>
      </c>
      <c r="M31" s="11">
        <v>2</v>
      </c>
      <c r="N31" s="12">
        <f t="shared" si="5"/>
        <v>5.7142857142857144</v>
      </c>
      <c r="O31" s="11">
        <v>0</v>
      </c>
      <c r="P31" s="13">
        <f t="shared" si="6"/>
        <v>0</v>
      </c>
      <c r="Q31" s="14"/>
      <c r="R31" s="15"/>
      <c r="S31" s="34"/>
      <c r="T31" s="15"/>
      <c r="U31" s="15"/>
      <c r="V31" s="15"/>
    </row>
    <row r="32" spans="1:22" ht="15" customHeight="1" x14ac:dyDescent="0.25">
      <c r="B32" s="9">
        <v>24</v>
      </c>
      <c r="C32" s="24" t="s">
        <v>38</v>
      </c>
      <c r="D32" s="25">
        <f t="shared" si="0"/>
        <v>63</v>
      </c>
      <c r="E32" s="11">
        <v>17</v>
      </c>
      <c r="F32" s="12">
        <f t="shared" si="1"/>
        <v>26.984126984126984</v>
      </c>
      <c r="G32" s="11">
        <v>9</v>
      </c>
      <c r="H32" s="12">
        <f t="shared" si="2"/>
        <v>14.285714285714285</v>
      </c>
      <c r="I32" s="11">
        <v>5</v>
      </c>
      <c r="J32" s="12">
        <f t="shared" si="3"/>
        <v>7.9365079365079358</v>
      </c>
      <c r="K32" s="11">
        <v>11</v>
      </c>
      <c r="L32" s="12">
        <f t="shared" si="4"/>
        <v>17.460317460317459</v>
      </c>
      <c r="M32" s="11">
        <v>17</v>
      </c>
      <c r="N32" s="12">
        <f t="shared" si="5"/>
        <v>26.984126984126984</v>
      </c>
      <c r="O32" s="11">
        <v>4</v>
      </c>
      <c r="P32" s="13">
        <f t="shared" si="6"/>
        <v>6.3492063492063489</v>
      </c>
      <c r="Q32" s="14"/>
      <c r="R32" s="15"/>
      <c r="S32" s="34"/>
      <c r="T32" s="15"/>
      <c r="U32" s="15"/>
      <c r="V32" s="15"/>
    </row>
    <row r="33" spans="2:22" ht="15" customHeight="1" thickBot="1" x14ac:dyDescent="0.3">
      <c r="B33" s="20">
        <v>25</v>
      </c>
      <c r="C33" s="21" t="s">
        <v>39</v>
      </c>
      <c r="D33" s="25">
        <f t="shared" si="0"/>
        <v>1</v>
      </c>
      <c r="E33" s="11">
        <v>1</v>
      </c>
      <c r="F33" s="12">
        <f t="shared" si="1"/>
        <v>100</v>
      </c>
      <c r="G33" s="11">
        <v>0</v>
      </c>
      <c r="H33" s="12">
        <f t="shared" si="2"/>
        <v>0</v>
      </c>
      <c r="I33" s="11">
        <v>0</v>
      </c>
      <c r="J33" s="12">
        <f t="shared" si="3"/>
        <v>0</v>
      </c>
      <c r="K33" s="11">
        <v>0</v>
      </c>
      <c r="L33" s="12">
        <f t="shared" si="4"/>
        <v>0</v>
      </c>
      <c r="M33" s="11">
        <v>0</v>
      </c>
      <c r="N33" s="12">
        <f t="shared" si="5"/>
        <v>0</v>
      </c>
      <c r="O33" s="11">
        <v>0</v>
      </c>
      <c r="P33" s="13">
        <f t="shared" si="6"/>
        <v>0</v>
      </c>
      <c r="Q33" s="14"/>
      <c r="R33" s="15"/>
      <c r="S33" s="34"/>
      <c r="T33" s="15"/>
      <c r="U33" s="15"/>
      <c r="V33" s="15"/>
    </row>
    <row r="34" spans="2:22" ht="15" customHeight="1" thickBot="1" x14ac:dyDescent="0.3">
      <c r="B34" s="40" t="s">
        <v>41</v>
      </c>
      <c r="C34" s="41"/>
      <c r="D34" s="22">
        <f>SUM(D7:D33)</f>
        <v>763</v>
      </c>
      <c r="E34" s="23">
        <f>SUM(E7:E33)</f>
        <v>304</v>
      </c>
      <c r="F34" s="27">
        <f t="shared" si="1"/>
        <v>39.842726081258192</v>
      </c>
      <c r="G34" s="23">
        <f>SUM(G7:G33)</f>
        <v>172</v>
      </c>
      <c r="H34" s="27">
        <f t="shared" si="2"/>
        <v>22.542595019659238</v>
      </c>
      <c r="I34" s="23">
        <f>SUM(I7:I33)</f>
        <v>104</v>
      </c>
      <c r="J34" s="27">
        <f t="shared" si="3"/>
        <v>13.630406290956751</v>
      </c>
      <c r="K34" s="23">
        <f>SUM(K7:K33)</f>
        <v>67</v>
      </c>
      <c r="L34" s="27">
        <f t="shared" si="4"/>
        <v>8.781127129750983</v>
      </c>
      <c r="M34" s="23">
        <f>SUM(M7:M33)</f>
        <v>110</v>
      </c>
      <c r="N34" s="27">
        <f>M34/D34*100</f>
        <v>14.416775884665793</v>
      </c>
      <c r="O34" s="23">
        <f>SUM(O7:O33)</f>
        <v>6</v>
      </c>
      <c r="P34" s="28">
        <f t="shared" si="6"/>
        <v>0.78636959370904314</v>
      </c>
      <c r="Q34" s="14"/>
      <c r="R34" s="15"/>
      <c r="S34" s="16"/>
    </row>
    <row r="35" spans="2:22" ht="16.5" thickBot="1" x14ac:dyDescent="0.3">
      <c r="B35" s="40" t="s">
        <v>40</v>
      </c>
      <c r="C35" s="41"/>
      <c r="D35" s="22">
        <f>SUM(D7:D31)</f>
        <v>699</v>
      </c>
      <c r="E35" s="22">
        <f>SUM(E7:E31)</f>
        <v>286</v>
      </c>
      <c r="F35" s="27">
        <f t="shared" si="1"/>
        <v>40.915593705293276</v>
      </c>
      <c r="G35" s="22">
        <f>SUM(G7:G31)</f>
        <v>163</v>
      </c>
      <c r="H35" s="27">
        <f t="shared" ref="H35" si="7">G35*100/D35</f>
        <v>23.319027181688124</v>
      </c>
      <c r="I35" s="22">
        <f>SUM(I7:I31)</f>
        <v>99</v>
      </c>
      <c r="J35" s="27">
        <f t="shared" ref="J35" si="8">I35*100/D35</f>
        <v>14.163090128755364</v>
      </c>
      <c r="K35" s="22">
        <f>SUM(K7:K31)</f>
        <v>56</v>
      </c>
      <c r="L35" s="27">
        <f t="shared" ref="L35" si="9">K35*100/D35</f>
        <v>8.0114449213161656</v>
      </c>
      <c r="M35" s="22">
        <f>SUM(M7:M31)</f>
        <v>93</v>
      </c>
      <c r="N35" s="27">
        <f t="shared" ref="N35" si="10">M35*100/D35</f>
        <v>13.304721030042918</v>
      </c>
      <c r="O35" s="22">
        <f>SUM(O7:O31)</f>
        <v>2</v>
      </c>
      <c r="P35" s="28">
        <f t="shared" ref="P35" si="11">O35*100/D35</f>
        <v>0.28612303290414881</v>
      </c>
      <c r="R35" s="15"/>
    </row>
    <row r="36" spans="2:22" ht="30" customHeight="1" x14ac:dyDescent="0.2">
      <c r="B36" s="42" t="s">
        <v>42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R36" s="15"/>
    </row>
    <row r="37" spans="2:22" ht="15" x14ac:dyDescent="0.2">
      <c r="D37" s="30"/>
      <c r="E37" s="29"/>
      <c r="F37" s="31"/>
      <c r="G37" s="29"/>
      <c r="H37" s="31"/>
      <c r="I37" s="29"/>
      <c r="J37" s="31"/>
      <c r="K37" s="29"/>
      <c r="L37" s="31"/>
      <c r="M37" s="29"/>
      <c r="N37" s="31"/>
      <c r="O37" s="29"/>
      <c r="P37" s="31"/>
      <c r="R37" s="15"/>
    </row>
    <row r="38" spans="2:22" ht="15" x14ac:dyDescent="0.25">
      <c r="D38" s="19"/>
      <c r="R38" s="15"/>
    </row>
    <row r="39" spans="2:22" ht="15" x14ac:dyDescent="0.25">
      <c r="D39" s="19"/>
      <c r="R39" s="15"/>
    </row>
    <row r="40" spans="2:22" ht="15" x14ac:dyDescent="0.25">
      <c r="D40" s="19"/>
    </row>
  </sheetData>
  <mergeCells count="14">
    <mergeCell ref="B36:P36"/>
    <mergeCell ref="B35:C35"/>
    <mergeCell ref="A16:A17"/>
    <mergeCell ref="B34:C34"/>
    <mergeCell ref="B1:P1"/>
    <mergeCell ref="B3:B6"/>
    <mergeCell ref="C3:C6"/>
    <mergeCell ref="D3:D6"/>
    <mergeCell ref="E3:F3"/>
    <mergeCell ref="G3:H3"/>
    <mergeCell ref="I3:J3"/>
    <mergeCell ref="K3:L3"/>
    <mergeCell ref="M3:N3"/>
    <mergeCell ref="O3:P3"/>
  </mergeCells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DE38-068F-4390-8CE2-7D9A44E1B0B6}">
  <sheetPr>
    <tabColor rgb="FFFFC000"/>
  </sheetPr>
  <dimension ref="A1:T40"/>
  <sheetViews>
    <sheetView zoomScale="89" zoomScaleNormal="89" workbookViewId="0">
      <selection activeCell="T23" sqref="T23"/>
    </sheetView>
  </sheetViews>
  <sheetFormatPr defaultRowHeight="12.75" x14ac:dyDescent="0.2"/>
  <cols>
    <col min="1" max="1" width="4.85546875" style="1" customWidth="1"/>
    <col min="2" max="2" width="5.140625" style="1" customWidth="1"/>
    <col min="3" max="3" width="22.28515625" style="1" customWidth="1"/>
    <col min="4" max="4" width="10.5703125" style="1" customWidth="1"/>
    <col min="5" max="14" width="6.7109375" style="1" customWidth="1"/>
    <col min="15" max="16" width="6.28515625" style="1" customWidth="1"/>
    <col min="17" max="18" width="9.140625" style="1"/>
    <col min="19" max="19" width="10.5703125" style="1" bestFit="1" customWidth="1"/>
    <col min="20" max="256" width="9.140625" style="1"/>
    <col min="257" max="257" width="4.85546875" style="1" customWidth="1"/>
    <col min="258" max="258" width="5.140625" style="1" customWidth="1"/>
    <col min="259" max="259" width="22.28515625" style="1" customWidth="1"/>
    <col min="260" max="260" width="10.5703125" style="1" customWidth="1"/>
    <col min="261" max="270" width="6.7109375" style="1" customWidth="1"/>
    <col min="271" max="272" width="6.28515625" style="1" customWidth="1"/>
    <col min="273" max="274" width="9.140625" style="1"/>
    <col min="275" max="275" width="10.5703125" style="1" bestFit="1" customWidth="1"/>
    <col min="276" max="512" width="9.140625" style="1"/>
    <col min="513" max="513" width="4.85546875" style="1" customWidth="1"/>
    <col min="514" max="514" width="5.140625" style="1" customWidth="1"/>
    <col min="515" max="515" width="22.28515625" style="1" customWidth="1"/>
    <col min="516" max="516" width="10.5703125" style="1" customWidth="1"/>
    <col min="517" max="526" width="6.7109375" style="1" customWidth="1"/>
    <col min="527" max="528" width="6.28515625" style="1" customWidth="1"/>
    <col min="529" max="530" width="9.140625" style="1"/>
    <col min="531" max="531" width="10.5703125" style="1" bestFit="1" customWidth="1"/>
    <col min="532" max="768" width="9.140625" style="1"/>
    <col min="769" max="769" width="4.85546875" style="1" customWidth="1"/>
    <col min="770" max="770" width="5.140625" style="1" customWidth="1"/>
    <col min="771" max="771" width="22.28515625" style="1" customWidth="1"/>
    <col min="772" max="772" width="10.5703125" style="1" customWidth="1"/>
    <col min="773" max="782" width="6.7109375" style="1" customWidth="1"/>
    <col min="783" max="784" width="6.28515625" style="1" customWidth="1"/>
    <col min="785" max="786" width="9.140625" style="1"/>
    <col min="787" max="787" width="10.5703125" style="1" bestFit="1" customWidth="1"/>
    <col min="788" max="1024" width="9.140625" style="1"/>
    <col min="1025" max="1025" width="4.85546875" style="1" customWidth="1"/>
    <col min="1026" max="1026" width="5.140625" style="1" customWidth="1"/>
    <col min="1027" max="1027" width="22.28515625" style="1" customWidth="1"/>
    <col min="1028" max="1028" width="10.5703125" style="1" customWidth="1"/>
    <col min="1029" max="1038" width="6.7109375" style="1" customWidth="1"/>
    <col min="1039" max="1040" width="6.28515625" style="1" customWidth="1"/>
    <col min="1041" max="1042" width="9.140625" style="1"/>
    <col min="1043" max="1043" width="10.5703125" style="1" bestFit="1" customWidth="1"/>
    <col min="1044" max="1280" width="9.140625" style="1"/>
    <col min="1281" max="1281" width="4.85546875" style="1" customWidth="1"/>
    <col min="1282" max="1282" width="5.140625" style="1" customWidth="1"/>
    <col min="1283" max="1283" width="22.28515625" style="1" customWidth="1"/>
    <col min="1284" max="1284" width="10.5703125" style="1" customWidth="1"/>
    <col min="1285" max="1294" width="6.7109375" style="1" customWidth="1"/>
    <col min="1295" max="1296" width="6.28515625" style="1" customWidth="1"/>
    <col min="1297" max="1298" width="9.140625" style="1"/>
    <col min="1299" max="1299" width="10.5703125" style="1" bestFit="1" customWidth="1"/>
    <col min="1300" max="1536" width="9.140625" style="1"/>
    <col min="1537" max="1537" width="4.85546875" style="1" customWidth="1"/>
    <col min="1538" max="1538" width="5.140625" style="1" customWidth="1"/>
    <col min="1539" max="1539" width="22.28515625" style="1" customWidth="1"/>
    <col min="1540" max="1540" width="10.5703125" style="1" customWidth="1"/>
    <col min="1541" max="1550" width="6.7109375" style="1" customWidth="1"/>
    <col min="1551" max="1552" width="6.28515625" style="1" customWidth="1"/>
    <col min="1553" max="1554" width="9.140625" style="1"/>
    <col min="1555" max="1555" width="10.5703125" style="1" bestFit="1" customWidth="1"/>
    <col min="1556" max="1792" width="9.140625" style="1"/>
    <col min="1793" max="1793" width="4.85546875" style="1" customWidth="1"/>
    <col min="1794" max="1794" width="5.140625" style="1" customWidth="1"/>
    <col min="1795" max="1795" width="22.28515625" style="1" customWidth="1"/>
    <col min="1796" max="1796" width="10.5703125" style="1" customWidth="1"/>
    <col min="1797" max="1806" width="6.7109375" style="1" customWidth="1"/>
    <col min="1807" max="1808" width="6.28515625" style="1" customWidth="1"/>
    <col min="1809" max="1810" width="9.140625" style="1"/>
    <col min="1811" max="1811" width="10.5703125" style="1" bestFit="1" customWidth="1"/>
    <col min="1812" max="2048" width="9.140625" style="1"/>
    <col min="2049" max="2049" width="4.85546875" style="1" customWidth="1"/>
    <col min="2050" max="2050" width="5.140625" style="1" customWidth="1"/>
    <col min="2051" max="2051" width="22.28515625" style="1" customWidth="1"/>
    <col min="2052" max="2052" width="10.5703125" style="1" customWidth="1"/>
    <col min="2053" max="2062" width="6.7109375" style="1" customWidth="1"/>
    <col min="2063" max="2064" width="6.28515625" style="1" customWidth="1"/>
    <col min="2065" max="2066" width="9.140625" style="1"/>
    <col min="2067" max="2067" width="10.5703125" style="1" bestFit="1" customWidth="1"/>
    <col min="2068" max="2304" width="9.140625" style="1"/>
    <col min="2305" max="2305" width="4.85546875" style="1" customWidth="1"/>
    <col min="2306" max="2306" width="5.140625" style="1" customWidth="1"/>
    <col min="2307" max="2307" width="22.28515625" style="1" customWidth="1"/>
    <col min="2308" max="2308" width="10.5703125" style="1" customWidth="1"/>
    <col min="2309" max="2318" width="6.7109375" style="1" customWidth="1"/>
    <col min="2319" max="2320" width="6.28515625" style="1" customWidth="1"/>
    <col min="2321" max="2322" width="9.140625" style="1"/>
    <col min="2323" max="2323" width="10.5703125" style="1" bestFit="1" customWidth="1"/>
    <col min="2324" max="2560" width="9.140625" style="1"/>
    <col min="2561" max="2561" width="4.85546875" style="1" customWidth="1"/>
    <col min="2562" max="2562" width="5.140625" style="1" customWidth="1"/>
    <col min="2563" max="2563" width="22.28515625" style="1" customWidth="1"/>
    <col min="2564" max="2564" width="10.5703125" style="1" customWidth="1"/>
    <col min="2565" max="2574" width="6.7109375" style="1" customWidth="1"/>
    <col min="2575" max="2576" width="6.28515625" style="1" customWidth="1"/>
    <col min="2577" max="2578" width="9.140625" style="1"/>
    <col min="2579" max="2579" width="10.5703125" style="1" bestFit="1" customWidth="1"/>
    <col min="2580" max="2816" width="9.140625" style="1"/>
    <col min="2817" max="2817" width="4.85546875" style="1" customWidth="1"/>
    <col min="2818" max="2818" width="5.140625" style="1" customWidth="1"/>
    <col min="2819" max="2819" width="22.28515625" style="1" customWidth="1"/>
    <col min="2820" max="2820" width="10.5703125" style="1" customWidth="1"/>
    <col min="2821" max="2830" width="6.7109375" style="1" customWidth="1"/>
    <col min="2831" max="2832" width="6.28515625" style="1" customWidth="1"/>
    <col min="2833" max="2834" width="9.140625" style="1"/>
    <col min="2835" max="2835" width="10.5703125" style="1" bestFit="1" customWidth="1"/>
    <col min="2836" max="3072" width="9.140625" style="1"/>
    <col min="3073" max="3073" width="4.85546875" style="1" customWidth="1"/>
    <col min="3074" max="3074" width="5.140625" style="1" customWidth="1"/>
    <col min="3075" max="3075" width="22.28515625" style="1" customWidth="1"/>
    <col min="3076" max="3076" width="10.5703125" style="1" customWidth="1"/>
    <col min="3077" max="3086" width="6.7109375" style="1" customWidth="1"/>
    <col min="3087" max="3088" width="6.28515625" style="1" customWidth="1"/>
    <col min="3089" max="3090" width="9.140625" style="1"/>
    <col min="3091" max="3091" width="10.5703125" style="1" bestFit="1" customWidth="1"/>
    <col min="3092" max="3328" width="9.140625" style="1"/>
    <col min="3329" max="3329" width="4.85546875" style="1" customWidth="1"/>
    <col min="3330" max="3330" width="5.140625" style="1" customWidth="1"/>
    <col min="3331" max="3331" width="22.28515625" style="1" customWidth="1"/>
    <col min="3332" max="3332" width="10.5703125" style="1" customWidth="1"/>
    <col min="3333" max="3342" width="6.7109375" style="1" customWidth="1"/>
    <col min="3343" max="3344" width="6.28515625" style="1" customWidth="1"/>
    <col min="3345" max="3346" width="9.140625" style="1"/>
    <col min="3347" max="3347" width="10.5703125" style="1" bestFit="1" customWidth="1"/>
    <col min="3348" max="3584" width="9.140625" style="1"/>
    <col min="3585" max="3585" width="4.85546875" style="1" customWidth="1"/>
    <col min="3586" max="3586" width="5.140625" style="1" customWidth="1"/>
    <col min="3587" max="3587" width="22.28515625" style="1" customWidth="1"/>
    <col min="3588" max="3588" width="10.5703125" style="1" customWidth="1"/>
    <col min="3589" max="3598" width="6.7109375" style="1" customWidth="1"/>
    <col min="3599" max="3600" width="6.28515625" style="1" customWidth="1"/>
    <col min="3601" max="3602" width="9.140625" style="1"/>
    <col min="3603" max="3603" width="10.5703125" style="1" bestFit="1" customWidth="1"/>
    <col min="3604" max="3840" width="9.140625" style="1"/>
    <col min="3841" max="3841" width="4.85546875" style="1" customWidth="1"/>
    <col min="3842" max="3842" width="5.140625" style="1" customWidth="1"/>
    <col min="3843" max="3843" width="22.28515625" style="1" customWidth="1"/>
    <col min="3844" max="3844" width="10.5703125" style="1" customWidth="1"/>
    <col min="3845" max="3854" width="6.7109375" style="1" customWidth="1"/>
    <col min="3855" max="3856" width="6.28515625" style="1" customWidth="1"/>
    <col min="3857" max="3858" width="9.140625" style="1"/>
    <col min="3859" max="3859" width="10.5703125" style="1" bestFit="1" customWidth="1"/>
    <col min="3860" max="4096" width="9.140625" style="1"/>
    <col min="4097" max="4097" width="4.85546875" style="1" customWidth="1"/>
    <col min="4098" max="4098" width="5.140625" style="1" customWidth="1"/>
    <col min="4099" max="4099" width="22.28515625" style="1" customWidth="1"/>
    <col min="4100" max="4100" width="10.5703125" style="1" customWidth="1"/>
    <col min="4101" max="4110" width="6.7109375" style="1" customWidth="1"/>
    <col min="4111" max="4112" width="6.28515625" style="1" customWidth="1"/>
    <col min="4113" max="4114" width="9.140625" style="1"/>
    <col min="4115" max="4115" width="10.5703125" style="1" bestFit="1" customWidth="1"/>
    <col min="4116" max="4352" width="9.140625" style="1"/>
    <col min="4353" max="4353" width="4.85546875" style="1" customWidth="1"/>
    <col min="4354" max="4354" width="5.140625" style="1" customWidth="1"/>
    <col min="4355" max="4355" width="22.28515625" style="1" customWidth="1"/>
    <col min="4356" max="4356" width="10.5703125" style="1" customWidth="1"/>
    <col min="4357" max="4366" width="6.7109375" style="1" customWidth="1"/>
    <col min="4367" max="4368" width="6.28515625" style="1" customWidth="1"/>
    <col min="4369" max="4370" width="9.140625" style="1"/>
    <col min="4371" max="4371" width="10.5703125" style="1" bestFit="1" customWidth="1"/>
    <col min="4372" max="4608" width="9.140625" style="1"/>
    <col min="4609" max="4609" width="4.85546875" style="1" customWidth="1"/>
    <col min="4610" max="4610" width="5.140625" style="1" customWidth="1"/>
    <col min="4611" max="4611" width="22.28515625" style="1" customWidth="1"/>
    <col min="4612" max="4612" width="10.5703125" style="1" customWidth="1"/>
    <col min="4613" max="4622" width="6.7109375" style="1" customWidth="1"/>
    <col min="4623" max="4624" width="6.28515625" style="1" customWidth="1"/>
    <col min="4625" max="4626" width="9.140625" style="1"/>
    <col min="4627" max="4627" width="10.5703125" style="1" bestFit="1" customWidth="1"/>
    <col min="4628" max="4864" width="9.140625" style="1"/>
    <col min="4865" max="4865" width="4.85546875" style="1" customWidth="1"/>
    <col min="4866" max="4866" width="5.140625" style="1" customWidth="1"/>
    <col min="4867" max="4867" width="22.28515625" style="1" customWidth="1"/>
    <col min="4868" max="4868" width="10.5703125" style="1" customWidth="1"/>
    <col min="4869" max="4878" width="6.7109375" style="1" customWidth="1"/>
    <col min="4879" max="4880" width="6.28515625" style="1" customWidth="1"/>
    <col min="4881" max="4882" width="9.140625" style="1"/>
    <col min="4883" max="4883" width="10.5703125" style="1" bestFit="1" customWidth="1"/>
    <col min="4884" max="5120" width="9.140625" style="1"/>
    <col min="5121" max="5121" width="4.85546875" style="1" customWidth="1"/>
    <col min="5122" max="5122" width="5.140625" style="1" customWidth="1"/>
    <col min="5123" max="5123" width="22.28515625" style="1" customWidth="1"/>
    <col min="5124" max="5124" width="10.5703125" style="1" customWidth="1"/>
    <col min="5125" max="5134" width="6.7109375" style="1" customWidth="1"/>
    <col min="5135" max="5136" width="6.28515625" style="1" customWidth="1"/>
    <col min="5137" max="5138" width="9.140625" style="1"/>
    <col min="5139" max="5139" width="10.5703125" style="1" bestFit="1" customWidth="1"/>
    <col min="5140" max="5376" width="9.140625" style="1"/>
    <col min="5377" max="5377" width="4.85546875" style="1" customWidth="1"/>
    <col min="5378" max="5378" width="5.140625" style="1" customWidth="1"/>
    <col min="5379" max="5379" width="22.28515625" style="1" customWidth="1"/>
    <col min="5380" max="5380" width="10.5703125" style="1" customWidth="1"/>
    <col min="5381" max="5390" width="6.7109375" style="1" customWidth="1"/>
    <col min="5391" max="5392" width="6.28515625" style="1" customWidth="1"/>
    <col min="5393" max="5394" width="9.140625" style="1"/>
    <col min="5395" max="5395" width="10.5703125" style="1" bestFit="1" customWidth="1"/>
    <col min="5396" max="5632" width="9.140625" style="1"/>
    <col min="5633" max="5633" width="4.85546875" style="1" customWidth="1"/>
    <col min="5634" max="5634" width="5.140625" style="1" customWidth="1"/>
    <col min="5635" max="5635" width="22.28515625" style="1" customWidth="1"/>
    <col min="5636" max="5636" width="10.5703125" style="1" customWidth="1"/>
    <col min="5637" max="5646" width="6.7109375" style="1" customWidth="1"/>
    <col min="5647" max="5648" width="6.28515625" style="1" customWidth="1"/>
    <col min="5649" max="5650" width="9.140625" style="1"/>
    <col min="5651" max="5651" width="10.5703125" style="1" bestFit="1" customWidth="1"/>
    <col min="5652" max="5888" width="9.140625" style="1"/>
    <col min="5889" max="5889" width="4.85546875" style="1" customWidth="1"/>
    <col min="5890" max="5890" width="5.140625" style="1" customWidth="1"/>
    <col min="5891" max="5891" width="22.28515625" style="1" customWidth="1"/>
    <col min="5892" max="5892" width="10.5703125" style="1" customWidth="1"/>
    <col min="5893" max="5902" width="6.7109375" style="1" customWidth="1"/>
    <col min="5903" max="5904" width="6.28515625" style="1" customWidth="1"/>
    <col min="5905" max="5906" width="9.140625" style="1"/>
    <col min="5907" max="5907" width="10.5703125" style="1" bestFit="1" customWidth="1"/>
    <col min="5908" max="6144" width="9.140625" style="1"/>
    <col min="6145" max="6145" width="4.85546875" style="1" customWidth="1"/>
    <col min="6146" max="6146" width="5.140625" style="1" customWidth="1"/>
    <col min="6147" max="6147" width="22.28515625" style="1" customWidth="1"/>
    <col min="6148" max="6148" width="10.5703125" style="1" customWidth="1"/>
    <col min="6149" max="6158" width="6.7109375" style="1" customWidth="1"/>
    <col min="6159" max="6160" width="6.28515625" style="1" customWidth="1"/>
    <col min="6161" max="6162" width="9.140625" style="1"/>
    <col min="6163" max="6163" width="10.5703125" style="1" bestFit="1" customWidth="1"/>
    <col min="6164" max="6400" width="9.140625" style="1"/>
    <col min="6401" max="6401" width="4.85546875" style="1" customWidth="1"/>
    <col min="6402" max="6402" width="5.140625" style="1" customWidth="1"/>
    <col min="6403" max="6403" width="22.28515625" style="1" customWidth="1"/>
    <col min="6404" max="6404" width="10.5703125" style="1" customWidth="1"/>
    <col min="6405" max="6414" width="6.7109375" style="1" customWidth="1"/>
    <col min="6415" max="6416" width="6.28515625" style="1" customWidth="1"/>
    <col min="6417" max="6418" width="9.140625" style="1"/>
    <col min="6419" max="6419" width="10.5703125" style="1" bestFit="1" customWidth="1"/>
    <col min="6420" max="6656" width="9.140625" style="1"/>
    <col min="6657" max="6657" width="4.85546875" style="1" customWidth="1"/>
    <col min="6658" max="6658" width="5.140625" style="1" customWidth="1"/>
    <col min="6659" max="6659" width="22.28515625" style="1" customWidth="1"/>
    <col min="6660" max="6660" width="10.5703125" style="1" customWidth="1"/>
    <col min="6661" max="6670" width="6.7109375" style="1" customWidth="1"/>
    <col min="6671" max="6672" width="6.28515625" style="1" customWidth="1"/>
    <col min="6673" max="6674" width="9.140625" style="1"/>
    <col min="6675" max="6675" width="10.5703125" style="1" bestFit="1" customWidth="1"/>
    <col min="6676" max="6912" width="9.140625" style="1"/>
    <col min="6913" max="6913" width="4.85546875" style="1" customWidth="1"/>
    <col min="6914" max="6914" width="5.140625" style="1" customWidth="1"/>
    <col min="6915" max="6915" width="22.28515625" style="1" customWidth="1"/>
    <col min="6916" max="6916" width="10.5703125" style="1" customWidth="1"/>
    <col min="6917" max="6926" width="6.7109375" style="1" customWidth="1"/>
    <col min="6927" max="6928" width="6.28515625" style="1" customWidth="1"/>
    <col min="6929" max="6930" width="9.140625" style="1"/>
    <col min="6931" max="6931" width="10.5703125" style="1" bestFit="1" customWidth="1"/>
    <col min="6932" max="7168" width="9.140625" style="1"/>
    <col min="7169" max="7169" width="4.85546875" style="1" customWidth="1"/>
    <col min="7170" max="7170" width="5.140625" style="1" customWidth="1"/>
    <col min="7171" max="7171" width="22.28515625" style="1" customWidth="1"/>
    <col min="7172" max="7172" width="10.5703125" style="1" customWidth="1"/>
    <col min="7173" max="7182" width="6.7109375" style="1" customWidth="1"/>
    <col min="7183" max="7184" width="6.28515625" style="1" customWidth="1"/>
    <col min="7185" max="7186" width="9.140625" style="1"/>
    <col min="7187" max="7187" width="10.5703125" style="1" bestFit="1" customWidth="1"/>
    <col min="7188" max="7424" width="9.140625" style="1"/>
    <col min="7425" max="7425" width="4.85546875" style="1" customWidth="1"/>
    <col min="7426" max="7426" width="5.140625" style="1" customWidth="1"/>
    <col min="7427" max="7427" width="22.28515625" style="1" customWidth="1"/>
    <col min="7428" max="7428" width="10.5703125" style="1" customWidth="1"/>
    <col min="7429" max="7438" width="6.7109375" style="1" customWidth="1"/>
    <col min="7439" max="7440" width="6.28515625" style="1" customWidth="1"/>
    <col min="7441" max="7442" width="9.140625" style="1"/>
    <col min="7443" max="7443" width="10.5703125" style="1" bestFit="1" customWidth="1"/>
    <col min="7444" max="7680" width="9.140625" style="1"/>
    <col min="7681" max="7681" width="4.85546875" style="1" customWidth="1"/>
    <col min="7682" max="7682" width="5.140625" style="1" customWidth="1"/>
    <col min="7683" max="7683" width="22.28515625" style="1" customWidth="1"/>
    <col min="7684" max="7684" width="10.5703125" style="1" customWidth="1"/>
    <col min="7685" max="7694" width="6.7109375" style="1" customWidth="1"/>
    <col min="7695" max="7696" width="6.28515625" style="1" customWidth="1"/>
    <col min="7697" max="7698" width="9.140625" style="1"/>
    <col min="7699" max="7699" width="10.5703125" style="1" bestFit="1" customWidth="1"/>
    <col min="7700" max="7936" width="9.140625" style="1"/>
    <col min="7937" max="7937" width="4.85546875" style="1" customWidth="1"/>
    <col min="7938" max="7938" width="5.140625" style="1" customWidth="1"/>
    <col min="7939" max="7939" width="22.28515625" style="1" customWidth="1"/>
    <col min="7940" max="7940" width="10.5703125" style="1" customWidth="1"/>
    <col min="7941" max="7950" width="6.7109375" style="1" customWidth="1"/>
    <col min="7951" max="7952" width="6.28515625" style="1" customWidth="1"/>
    <col min="7953" max="7954" width="9.140625" style="1"/>
    <col min="7955" max="7955" width="10.5703125" style="1" bestFit="1" customWidth="1"/>
    <col min="7956" max="8192" width="9.140625" style="1"/>
    <col min="8193" max="8193" width="4.85546875" style="1" customWidth="1"/>
    <col min="8194" max="8194" width="5.140625" style="1" customWidth="1"/>
    <col min="8195" max="8195" width="22.28515625" style="1" customWidth="1"/>
    <col min="8196" max="8196" width="10.5703125" style="1" customWidth="1"/>
    <col min="8197" max="8206" width="6.7109375" style="1" customWidth="1"/>
    <col min="8207" max="8208" width="6.28515625" style="1" customWidth="1"/>
    <col min="8209" max="8210" width="9.140625" style="1"/>
    <col min="8211" max="8211" width="10.5703125" style="1" bestFit="1" customWidth="1"/>
    <col min="8212" max="8448" width="9.140625" style="1"/>
    <col min="8449" max="8449" width="4.85546875" style="1" customWidth="1"/>
    <col min="8450" max="8450" width="5.140625" style="1" customWidth="1"/>
    <col min="8451" max="8451" width="22.28515625" style="1" customWidth="1"/>
    <col min="8452" max="8452" width="10.5703125" style="1" customWidth="1"/>
    <col min="8453" max="8462" width="6.7109375" style="1" customWidth="1"/>
    <col min="8463" max="8464" width="6.28515625" style="1" customWidth="1"/>
    <col min="8465" max="8466" width="9.140625" style="1"/>
    <col min="8467" max="8467" width="10.5703125" style="1" bestFit="1" customWidth="1"/>
    <col min="8468" max="8704" width="9.140625" style="1"/>
    <col min="8705" max="8705" width="4.85546875" style="1" customWidth="1"/>
    <col min="8706" max="8706" width="5.140625" style="1" customWidth="1"/>
    <col min="8707" max="8707" width="22.28515625" style="1" customWidth="1"/>
    <col min="8708" max="8708" width="10.5703125" style="1" customWidth="1"/>
    <col min="8709" max="8718" width="6.7109375" style="1" customWidth="1"/>
    <col min="8719" max="8720" width="6.28515625" style="1" customWidth="1"/>
    <col min="8721" max="8722" width="9.140625" style="1"/>
    <col min="8723" max="8723" width="10.5703125" style="1" bestFit="1" customWidth="1"/>
    <col min="8724" max="8960" width="9.140625" style="1"/>
    <col min="8961" max="8961" width="4.85546875" style="1" customWidth="1"/>
    <col min="8962" max="8962" width="5.140625" style="1" customWidth="1"/>
    <col min="8963" max="8963" width="22.28515625" style="1" customWidth="1"/>
    <col min="8964" max="8964" width="10.5703125" style="1" customWidth="1"/>
    <col min="8965" max="8974" width="6.7109375" style="1" customWidth="1"/>
    <col min="8975" max="8976" width="6.28515625" style="1" customWidth="1"/>
    <col min="8977" max="8978" width="9.140625" style="1"/>
    <col min="8979" max="8979" width="10.5703125" style="1" bestFit="1" customWidth="1"/>
    <col min="8980" max="9216" width="9.140625" style="1"/>
    <col min="9217" max="9217" width="4.85546875" style="1" customWidth="1"/>
    <col min="9218" max="9218" width="5.140625" style="1" customWidth="1"/>
    <col min="9219" max="9219" width="22.28515625" style="1" customWidth="1"/>
    <col min="9220" max="9220" width="10.5703125" style="1" customWidth="1"/>
    <col min="9221" max="9230" width="6.7109375" style="1" customWidth="1"/>
    <col min="9231" max="9232" width="6.28515625" style="1" customWidth="1"/>
    <col min="9233" max="9234" width="9.140625" style="1"/>
    <col min="9235" max="9235" width="10.5703125" style="1" bestFit="1" customWidth="1"/>
    <col min="9236" max="9472" width="9.140625" style="1"/>
    <col min="9473" max="9473" width="4.85546875" style="1" customWidth="1"/>
    <col min="9474" max="9474" width="5.140625" style="1" customWidth="1"/>
    <col min="9475" max="9475" width="22.28515625" style="1" customWidth="1"/>
    <col min="9476" max="9476" width="10.5703125" style="1" customWidth="1"/>
    <col min="9477" max="9486" width="6.7109375" style="1" customWidth="1"/>
    <col min="9487" max="9488" width="6.28515625" style="1" customWidth="1"/>
    <col min="9489" max="9490" width="9.140625" style="1"/>
    <col min="9491" max="9491" width="10.5703125" style="1" bestFit="1" customWidth="1"/>
    <col min="9492" max="9728" width="9.140625" style="1"/>
    <col min="9729" max="9729" width="4.85546875" style="1" customWidth="1"/>
    <col min="9730" max="9730" width="5.140625" style="1" customWidth="1"/>
    <col min="9731" max="9731" width="22.28515625" style="1" customWidth="1"/>
    <col min="9732" max="9732" width="10.5703125" style="1" customWidth="1"/>
    <col min="9733" max="9742" width="6.7109375" style="1" customWidth="1"/>
    <col min="9743" max="9744" width="6.28515625" style="1" customWidth="1"/>
    <col min="9745" max="9746" width="9.140625" style="1"/>
    <col min="9747" max="9747" width="10.5703125" style="1" bestFit="1" customWidth="1"/>
    <col min="9748" max="9984" width="9.140625" style="1"/>
    <col min="9985" max="9985" width="4.85546875" style="1" customWidth="1"/>
    <col min="9986" max="9986" width="5.140625" style="1" customWidth="1"/>
    <col min="9987" max="9987" width="22.28515625" style="1" customWidth="1"/>
    <col min="9988" max="9988" width="10.5703125" style="1" customWidth="1"/>
    <col min="9989" max="9998" width="6.7109375" style="1" customWidth="1"/>
    <col min="9999" max="10000" width="6.28515625" style="1" customWidth="1"/>
    <col min="10001" max="10002" width="9.140625" style="1"/>
    <col min="10003" max="10003" width="10.5703125" style="1" bestFit="1" customWidth="1"/>
    <col min="10004" max="10240" width="9.140625" style="1"/>
    <col min="10241" max="10241" width="4.85546875" style="1" customWidth="1"/>
    <col min="10242" max="10242" width="5.140625" style="1" customWidth="1"/>
    <col min="10243" max="10243" width="22.28515625" style="1" customWidth="1"/>
    <col min="10244" max="10244" width="10.5703125" style="1" customWidth="1"/>
    <col min="10245" max="10254" width="6.7109375" style="1" customWidth="1"/>
    <col min="10255" max="10256" width="6.28515625" style="1" customWidth="1"/>
    <col min="10257" max="10258" width="9.140625" style="1"/>
    <col min="10259" max="10259" width="10.5703125" style="1" bestFit="1" customWidth="1"/>
    <col min="10260" max="10496" width="9.140625" style="1"/>
    <col min="10497" max="10497" width="4.85546875" style="1" customWidth="1"/>
    <col min="10498" max="10498" width="5.140625" style="1" customWidth="1"/>
    <col min="10499" max="10499" width="22.28515625" style="1" customWidth="1"/>
    <col min="10500" max="10500" width="10.5703125" style="1" customWidth="1"/>
    <col min="10501" max="10510" width="6.7109375" style="1" customWidth="1"/>
    <col min="10511" max="10512" width="6.28515625" style="1" customWidth="1"/>
    <col min="10513" max="10514" width="9.140625" style="1"/>
    <col min="10515" max="10515" width="10.5703125" style="1" bestFit="1" customWidth="1"/>
    <col min="10516" max="10752" width="9.140625" style="1"/>
    <col min="10753" max="10753" width="4.85546875" style="1" customWidth="1"/>
    <col min="10754" max="10754" width="5.140625" style="1" customWidth="1"/>
    <col min="10755" max="10755" width="22.28515625" style="1" customWidth="1"/>
    <col min="10756" max="10756" width="10.5703125" style="1" customWidth="1"/>
    <col min="10757" max="10766" width="6.7109375" style="1" customWidth="1"/>
    <col min="10767" max="10768" width="6.28515625" style="1" customWidth="1"/>
    <col min="10769" max="10770" width="9.140625" style="1"/>
    <col min="10771" max="10771" width="10.5703125" style="1" bestFit="1" customWidth="1"/>
    <col min="10772" max="11008" width="9.140625" style="1"/>
    <col min="11009" max="11009" width="4.85546875" style="1" customWidth="1"/>
    <col min="11010" max="11010" width="5.140625" style="1" customWidth="1"/>
    <col min="11011" max="11011" width="22.28515625" style="1" customWidth="1"/>
    <col min="11012" max="11012" width="10.5703125" style="1" customWidth="1"/>
    <col min="11013" max="11022" width="6.7109375" style="1" customWidth="1"/>
    <col min="11023" max="11024" width="6.28515625" style="1" customWidth="1"/>
    <col min="11025" max="11026" width="9.140625" style="1"/>
    <col min="11027" max="11027" width="10.5703125" style="1" bestFit="1" customWidth="1"/>
    <col min="11028" max="11264" width="9.140625" style="1"/>
    <col min="11265" max="11265" width="4.85546875" style="1" customWidth="1"/>
    <col min="11266" max="11266" width="5.140625" style="1" customWidth="1"/>
    <col min="11267" max="11267" width="22.28515625" style="1" customWidth="1"/>
    <col min="11268" max="11268" width="10.5703125" style="1" customWidth="1"/>
    <col min="11269" max="11278" width="6.7109375" style="1" customWidth="1"/>
    <col min="11279" max="11280" width="6.28515625" style="1" customWidth="1"/>
    <col min="11281" max="11282" width="9.140625" style="1"/>
    <col min="11283" max="11283" width="10.5703125" style="1" bestFit="1" customWidth="1"/>
    <col min="11284" max="11520" width="9.140625" style="1"/>
    <col min="11521" max="11521" width="4.85546875" style="1" customWidth="1"/>
    <col min="11522" max="11522" width="5.140625" style="1" customWidth="1"/>
    <col min="11523" max="11523" width="22.28515625" style="1" customWidth="1"/>
    <col min="11524" max="11524" width="10.5703125" style="1" customWidth="1"/>
    <col min="11525" max="11534" width="6.7109375" style="1" customWidth="1"/>
    <col min="11535" max="11536" width="6.28515625" style="1" customWidth="1"/>
    <col min="11537" max="11538" width="9.140625" style="1"/>
    <col min="11539" max="11539" width="10.5703125" style="1" bestFit="1" customWidth="1"/>
    <col min="11540" max="11776" width="9.140625" style="1"/>
    <col min="11777" max="11777" width="4.85546875" style="1" customWidth="1"/>
    <col min="11778" max="11778" width="5.140625" style="1" customWidth="1"/>
    <col min="11779" max="11779" width="22.28515625" style="1" customWidth="1"/>
    <col min="11780" max="11780" width="10.5703125" style="1" customWidth="1"/>
    <col min="11781" max="11790" width="6.7109375" style="1" customWidth="1"/>
    <col min="11791" max="11792" width="6.28515625" style="1" customWidth="1"/>
    <col min="11793" max="11794" width="9.140625" style="1"/>
    <col min="11795" max="11795" width="10.5703125" style="1" bestFit="1" customWidth="1"/>
    <col min="11796" max="12032" width="9.140625" style="1"/>
    <col min="12033" max="12033" width="4.85546875" style="1" customWidth="1"/>
    <col min="12034" max="12034" width="5.140625" style="1" customWidth="1"/>
    <col min="12035" max="12035" width="22.28515625" style="1" customWidth="1"/>
    <col min="12036" max="12036" width="10.5703125" style="1" customWidth="1"/>
    <col min="12037" max="12046" width="6.7109375" style="1" customWidth="1"/>
    <col min="12047" max="12048" width="6.28515625" style="1" customWidth="1"/>
    <col min="12049" max="12050" width="9.140625" style="1"/>
    <col min="12051" max="12051" width="10.5703125" style="1" bestFit="1" customWidth="1"/>
    <col min="12052" max="12288" width="9.140625" style="1"/>
    <col min="12289" max="12289" width="4.85546875" style="1" customWidth="1"/>
    <col min="12290" max="12290" width="5.140625" style="1" customWidth="1"/>
    <col min="12291" max="12291" width="22.28515625" style="1" customWidth="1"/>
    <col min="12292" max="12292" width="10.5703125" style="1" customWidth="1"/>
    <col min="12293" max="12302" width="6.7109375" style="1" customWidth="1"/>
    <col min="12303" max="12304" width="6.28515625" style="1" customWidth="1"/>
    <col min="12305" max="12306" width="9.140625" style="1"/>
    <col min="12307" max="12307" width="10.5703125" style="1" bestFit="1" customWidth="1"/>
    <col min="12308" max="12544" width="9.140625" style="1"/>
    <col min="12545" max="12545" width="4.85546875" style="1" customWidth="1"/>
    <col min="12546" max="12546" width="5.140625" style="1" customWidth="1"/>
    <col min="12547" max="12547" width="22.28515625" style="1" customWidth="1"/>
    <col min="12548" max="12548" width="10.5703125" style="1" customWidth="1"/>
    <col min="12549" max="12558" width="6.7109375" style="1" customWidth="1"/>
    <col min="12559" max="12560" width="6.28515625" style="1" customWidth="1"/>
    <col min="12561" max="12562" width="9.140625" style="1"/>
    <col min="12563" max="12563" width="10.5703125" style="1" bestFit="1" customWidth="1"/>
    <col min="12564" max="12800" width="9.140625" style="1"/>
    <col min="12801" max="12801" width="4.85546875" style="1" customWidth="1"/>
    <col min="12802" max="12802" width="5.140625" style="1" customWidth="1"/>
    <col min="12803" max="12803" width="22.28515625" style="1" customWidth="1"/>
    <col min="12804" max="12804" width="10.5703125" style="1" customWidth="1"/>
    <col min="12805" max="12814" width="6.7109375" style="1" customWidth="1"/>
    <col min="12815" max="12816" width="6.28515625" style="1" customWidth="1"/>
    <col min="12817" max="12818" width="9.140625" style="1"/>
    <col min="12819" max="12819" width="10.5703125" style="1" bestFit="1" customWidth="1"/>
    <col min="12820" max="13056" width="9.140625" style="1"/>
    <col min="13057" max="13057" width="4.85546875" style="1" customWidth="1"/>
    <col min="13058" max="13058" width="5.140625" style="1" customWidth="1"/>
    <col min="13059" max="13059" width="22.28515625" style="1" customWidth="1"/>
    <col min="13060" max="13060" width="10.5703125" style="1" customWidth="1"/>
    <col min="13061" max="13070" width="6.7109375" style="1" customWidth="1"/>
    <col min="13071" max="13072" width="6.28515625" style="1" customWidth="1"/>
    <col min="13073" max="13074" width="9.140625" style="1"/>
    <col min="13075" max="13075" width="10.5703125" style="1" bestFit="1" customWidth="1"/>
    <col min="13076" max="13312" width="9.140625" style="1"/>
    <col min="13313" max="13313" width="4.85546875" style="1" customWidth="1"/>
    <col min="13314" max="13314" width="5.140625" style="1" customWidth="1"/>
    <col min="13315" max="13315" width="22.28515625" style="1" customWidth="1"/>
    <col min="13316" max="13316" width="10.5703125" style="1" customWidth="1"/>
    <col min="13317" max="13326" width="6.7109375" style="1" customWidth="1"/>
    <col min="13327" max="13328" width="6.28515625" style="1" customWidth="1"/>
    <col min="13329" max="13330" width="9.140625" style="1"/>
    <col min="13331" max="13331" width="10.5703125" style="1" bestFit="1" customWidth="1"/>
    <col min="13332" max="13568" width="9.140625" style="1"/>
    <col min="13569" max="13569" width="4.85546875" style="1" customWidth="1"/>
    <col min="13570" max="13570" width="5.140625" style="1" customWidth="1"/>
    <col min="13571" max="13571" width="22.28515625" style="1" customWidth="1"/>
    <col min="13572" max="13572" width="10.5703125" style="1" customWidth="1"/>
    <col min="13573" max="13582" width="6.7109375" style="1" customWidth="1"/>
    <col min="13583" max="13584" width="6.28515625" style="1" customWidth="1"/>
    <col min="13585" max="13586" width="9.140625" style="1"/>
    <col min="13587" max="13587" width="10.5703125" style="1" bestFit="1" customWidth="1"/>
    <col min="13588" max="13824" width="9.140625" style="1"/>
    <col min="13825" max="13825" width="4.85546875" style="1" customWidth="1"/>
    <col min="13826" max="13826" width="5.140625" style="1" customWidth="1"/>
    <col min="13827" max="13827" width="22.28515625" style="1" customWidth="1"/>
    <col min="13828" max="13828" width="10.5703125" style="1" customWidth="1"/>
    <col min="13829" max="13838" width="6.7109375" style="1" customWidth="1"/>
    <col min="13839" max="13840" width="6.28515625" style="1" customWidth="1"/>
    <col min="13841" max="13842" width="9.140625" style="1"/>
    <col min="13843" max="13843" width="10.5703125" style="1" bestFit="1" customWidth="1"/>
    <col min="13844" max="14080" width="9.140625" style="1"/>
    <col min="14081" max="14081" width="4.85546875" style="1" customWidth="1"/>
    <col min="14082" max="14082" width="5.140625" style="1" customWidth="1"/>
    <col min="14083" max="14083" width="22.28515625" style="1" customWidth="1"/>
    <col min="14084" max="14084" width="10.5703125" style="1" customWidth="1"/>
    <col min="14085" max="14094" width="6.7109375" style="1" customWidth="1"/>
    <col min="14095" max="14096" width="6.28515625" style="1" customWidth="1"/>
    <col min="14097" max="14098" width="9.140625" style="1"/>
    <col min="14099" max="14099" width="10.5703125" style="1" bestFit="1" customWidth="1"/>
    <col min="14100" max="14336" width="9.140625" style="1"/>
    <col min="14337" max="14337" width="4.85546875" style="1" customWidth="1"/>
    <col min="14338" max="14338" width="5.140625" style="1" customWidth="1"/>
    <col min="14339" max="14339" width="22.28515625" style="1" customWidth="1"/>
    <col min="14340" max="14340" width="10.5703125" style="1" customWidth="1"/>
    <col min="14341" max="14350" width="6.7109375" style="1" customWidth="1"/>
    <col min="14351" max="14352" width="6.28515625" style="1" customWidth="1"/>
    <col min="14353" max="14354" width="9.140625" style="1"/>
    <col min="14355" max="14355" width="10.5703125" style="1" bestFit="1" customWidth="1"/>
    <col min="14356" max="14592" width="9.140625" style="1"/>
    <col min="14593" max="14593" width="4.85546875" style="1" customWidth="1"/>
    <col min="14594" max="14594" width="5.140625" style="1" customWidth="1"/>
    <col min="14595" max="14595" width="22.28515625" style="1" customWidth="1"/>
    <col min="14596" max="14596" width="10.5703125" style="1" customWidth="1"/>
    <col min="14597" max="14606" width="6.7109375" style="1" customWidth="1"/>
    <col min="14607" max="14608" width="6.28515625" style="1" customWidth="1"/>
    <col min="14609" max="14610" width="9.140625" style="1"/>
    <col min="14611" max="14611" width="10.5703125" style="1" bestFit="1" customWidth="1"/>
    <col min="14612" max="14848" width="9.140625" style="1"/>
    <col min="14849" max="14849" width="4.85546875" style="1" customWidth="1"/>
    <col min="14850" max="14850" width="5.140625" style="1" customWidth="1"/>
    <col min="14851" max="14851" width="22.28515625" style="1" customWidth="1"/>
    <col min="14852" max="14852" width="10.5703125" style="1" customWidth="1"/>
    <col min="14853" max="14862" width="6.7109375" style="1" customWidth="1"/>
    <col min="14863" max="14864" width="6.28515625" style="1" customWidth="1"/>
    <col min="14865" max="14866" width="9.140625" style="1"/>
    <col min="14867" max="14867" width="10.5703125" style="1" bestFit="1" customWidth="1"/>
    <col min="14868" max="15104" width="9.140625" style="1"/>
    <col min="15105" max="15105" width="4.85546875" style="1" customWidth="1"/>
    <col min="15106" max="15106" width="5.140625" style="1" customWidth="1"/>
    <col min="15107" max="15107" width="22.28515625" style="1" customWidth="1"/>
    <col min="15108" max="15108" width="10.5703125" style="1" customWidth="1"/>
    <col min="15109" max="15118" width="6.7109375" style="1" customWidth="1"/>
    <col min="15119" max="15120" width="6.28515625" style="1" customWidth="1"/>
    <col min="15121" max="15122" width="9.140625" style="1"/>
    <col min="15123" max="15123" width="10.5703125" style="1" bestFit="1" customWidth="1"/>
    <col min="15124" max="15360" width="9.140625" style="1"/>
    <col min="15361" max="15361" width="4.85546875" style="1" customWidth="1"/>
    <col min="15362" max="15362" width="5.140625" style="1" customWidth="1"/>
    <col min="15363" max="15363" width="22.28515625" style="1" customWidth="1"/>
    <col min="15364" max="15364" width="10.5703125" style="1" customWidth="1"/>
    <col min="15365" max="15374" width="6.7109375" style="1" customWidth="1"/>
    <col min="15375" max="15376" width="6.28515625" style="1" customWidth="1"/>
    <col min="15377" max="15378" width="9.140625" style="1"/>
    <col min="15379" max="15379" width="10.5703125" style="1" bestFit="1" customWidth="1"/>
    <col min="15380" max="15616" width="9.140625" style="1"/>
    <col min="15617" max="15617" width="4.85546875" style="1" customWidth="1"/>
    <col min="15618" max="15618" width="5.140625" style="1" customWidth="1"/>
    <col min="15619" max="15619" width="22.28515625" style="1" customWidth="1"/>
    <col min="15620" max="15620" width="10.5703125" style="1" customWidth="1"/>
    <col min="15621" max="15630" width="6.7109375" style="1" customWidth="1"/>
    <col min="15631" max="15632" width="6.28515625" style="1" customWidth="1"/>
    <col min="15633" max="15634" width="9.140625" style="1"/>
    <col min="15635" max="15635" width="10.5703125" style="1" bestFit="1" customWidth="1"/>
    <col min="15636" max="15872" width="9.140625" style="1"/>
    <col min="15873" max="15873" width="4.85546875" style="1" customWidth="1"/>
    <col min="15874" max="15874" width="5.140625" style="1" customWidth="1"/>
    <col min="15875" max="15875" width="22.28515625" style="1" customWidth="1"/>
    <col min="15876" max="15876" width="10.5703125" style="1" customWidth="1"/>
    <col min="15877" max="15886" width="6.7109375" style="1" customWidth="1"/>
    <col min="15887" max="15888" width="6.28515625" style="1" customWidth="1"/>
    <col min="15889" max="15890" width="9.140625" style="1"/>
    <col min="15891" max="15891" width="10.5703125" style="1" bestFit="1" customWidth="1"/>
    <col min="15892" max="16128" width="9.140625" style="1"/>
    <col min="16129" max="16129" width="4.85546875" style="1" customWidth="1"/>
    <col min="16130" max="16130" width="5.140625" style="1" customWidth="1"/>
    <col min="16131" max="16131" width="22.28515625" style="1" customWidth="1"/>
    <col min="16132" max="16132" width="10.5703125" style="1" customWidth="1"/>
    <col min="16133" max="16142" width="6.7109375" style="1" customWidth="1"/>
    <col min="16143" max="16144" width="6.28515625" style="1" customWidth="1"/>
    <col min="16145" max="16146" width="9.140625" style="1"/>
    <col min="16147" max="16147" width="10.5703125" style="1" bestFit="1" customWidth="1"/>
    <col min="16148" max="16384" width="9.140625" style="1"/>
  </cols>
  <sheetData>
    <row r="1" spans="1:20" ht="15.75" x14ac:dyDescent="0.25">
      <c r="B1" s="45" t="s">
        <v>43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0" ht="7.5" customHeight="1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44.25" customHeight="1" x14ac:dyDescent="0.2">
      <c r="B3" s="46" t="s">
        <v>0</v>
      </c>
      <c r="C3" s="49" t="s">
        <v>1</v>
      </c>
      <c r="D3" s="52" t="s">
        <v>2</v>
      </c>
      <c r="E3" s="55" t="s">
        <v>3</v>
      </c>
      <c r="F3" s="55"/>
      <c r="G3" s="55" t="s">
        <v>4</v>
      </c>
      <c r="H3" s="55"/>
      <c r="I3" s="55" t="s">
        <v>5</v>
      </c>
      <c r="J3" s="55"/>
      <c r="K3" s="55" t="s">
        <v>6</v>
      </c>
      <c r="L3" s="55"/>
      <c r="M3" s="55" t="s">
        <v>7</v>
      </c>
      <c r="N3" s="55"/>
      <c r="O3" s="55" t="s">
        <v>8</v>
      </c>
      <c r="P3" s="56"/>
    </row>
    <row r="4" spans="1:20" ht="6.75" hidden="1" customHeight="1" x14ac:dyDescent="0.2">
      <c r="B4" s="47"/>
      <c r="C4" s="50"/>
      <c r="D4" s="53"/>
      <c r="E4" s="3"/>
      <c r="F4" s="3"/>
      <c r="G4" s="3" t="s">
        <v>9</v>
      </c>
      <c r="H4" s="3" t="s">
        <v>10</v>
      </c>
      <c r="I4" s="3" t="s">
        <v>9</v>
      </c>
      <c r="J4" s="3" t="s">
        <v>10</v>
      </c>
      <c r="K4" s="3" t="s">
        <v>11</v>
      </c>
      <c r="L4" s="3" t="s">
        <v>10</v>
      </c>
      <c r="M4" s="3" t="s">
        <v>9</v>
      </c>
      <c r="N4" s="3" t="s">
        <v>10</v>
      </c>
      <c r="O4" s="3" t="s">
        <v>9</v>
      </c>
      <c r="P4" s="4" t="s">
        <v>10</v>
      </c>
    </row>
    <row r="5" spans="1:20" ht="13.5" hidden="1" customHeight="1" x14ac:dyDescent="0.2">
      <c r="B5" s="47"/>
      <c r="C5" s="50"/>
      <c r="D5" s="53"/>
      <c r="E5" s="3"/>
      <c r="F5" s="3"/>
      <c r="G5" s="5"/>
      <c r="H5" s="5"/>
      <c r="I5" s="5"/>
      <c r="J5" s="5"/>
      <c r="K5" s="5"/>
      <c r="L5" s="5"/>
      <c r="M5" s="5"/>
      <c r="N5" s="5"/>
      <c r="O5" s="5"/>
      <c r="P5" s="6"/>
    </row>
    <row r="6" spans="1:20" ht="15" thickBot="1" x14ac:dyDescent="0.25">
      <c r="B6" s="48"/>
      <c r="C6" s="51"/>
      <c r="D6" s="54"/>
      <c r="E6" s="7" t="s">
        <v>12</v>
      </c>
      <c r="F6" s="7" t="s">
        <v>10</v>
      </c>
      <c r="G6" s="7" t="s">
        <v>12</v>
      </c>
      <c r="H6" s="7" t="s">
        <v>10</v>
      </c>
      <c r="I6" s="7" t="s">
        <v>12</v>
      </c>
      <c r="J6" s="7" t="s">
        <v>10</v>
      </c>
      <c r="K6" s="7" t="s">
        <v>12</v>
      </c>
      <c r="L6" s="7" t="s">
        <v>10</v>
      </c>
      <c r="M6" s="7" t="s">
        <v>12</v>
      </c>
      <c r="N6" s="7" t="s">
        <v>10</v>
      </c>
      <c r="O6" s="7" t="s">
        <v>12</v>
      </c>
      <c r="P6" s="8" t="s">
        <v>10</v>
      </c>
    </row>
    <row r="7" spans="1:20" ht="15" customHeight="1" x14ac:dyDescent="0.25">
      <c r="B7" s="9">
        <v>1</v>
      </c>
      <c r="C7" s="10" t="s">
        <v>13</v>
      </c>
      <c r="D7" s="25">
        <f>SUM(E7+G7+I7+K7+M7+O7)</f>
        <v>7</v>
      </c>
      <c r="E7" s="11">
        <v>0</v>
      </c>
      <c r="F7" s="12">
        <f>E7/D7*100</f>
        <v>0</v>
      </c>
      <c r="G7" s="11">
        <v>6</v>
      </c>
      <c r="H7" s="12">
        <f>G7/D7*100</f>
        <v>85.714285714285708</v>
      </c>
      <c r="I7" s="11">
        <v>0</v>
      </c>
      <c r="J7" s="12">
        <f>I7/D7*100</f>
        <v>0</v>
      </c>
      <c r="K7" s="11">
        <v>0</v>
      </c>
      <c r="L7" s="12">
        <f>K7/D7*100</f>
        <v>0</v>
      </c>
      <c r="M7" s="11">
        <v>1</v>
      </c>
      <c r="N7" s="12">
        <f>M7/D7*100</f>
        <v>14.285714285714285</v>
      </c>
      <c r="O7" s="11">
        <v>0</v>
      </c>
      <c r="P7" s="13">
        <f>O7/D7*100</f>
        <v>0</v>
      </c>
      <c r="Q7" s="14"/>
      <c r="R7" s="33">
        <f>E7+G7</f>
        <v>6</v>
      </c>
      <c r="S7" s="33"/>
      <c r="T7" s="33"/>
    </row>
    <row r="8" spans="1:20" ht="15" customHeight="1" x14ac:dyDescent="0.25">
      <c r="B8" s="17">
        <v>2</v>
      </c>
      <c r="C8" s="10" t="s">
        <v>14</v>
      </c>
      <c r="D8" s="25">
        <f t="shared" ref="D8:D33" si="0">SUM(E8+G8+I8+K8+M8+O8)</f>
        <v>19</v>
      </c>
      <c r="E8" s="11">
        <v>2</v>
      </c>
      <c r="F8" s="12">
        <f t="shared" ref="F8:F35" si="1">E8/D8*100</f>
        <v>10.526315789473683</v>
      </c>
      <c r="G8" s="11">
        <v>14</v>
      </c>
      <c r="H8" s="12">
        <f t="shared" ref="H8:H34" si="2">G8/D8*100</f>
        <v>73.68421052631578</v>
      </c>
      <c r="I8" s="11">
        <v>2</v>
      </c>
      <c r="J8" s="12">
        <f t="shared" ref="J8:J34" si="3">I8/D8*100</f>
        <v>10.526315789473683</v>
      </c>
      <c r="K8" s="11">
        <v>0</v>
      </c>
      <c r="L8" s="12">
        <f t="shared" ref="L8:L34" si="4">K8/D8*100</f>
        <v>0</v>
      </c>
      <c r="M8" s="11">
        <v>1</v>
      </c>
      <c r="N8" s="12">
        <f t="shared" ref="N8:N33" si="5">M8/D8*100</f>
        <v>5.2631578947368416</v>
      </c>
      <c r="O8" s="11">
        <v>0</v>
      </c>
      <c r="P8" s="13">
        <f t="shared" ref="P8:P34" si="6">O8/D8*100</f>
        <v>0</v>
      </c>
      <c r="Q8" s="14"/>
      <c r="R8" s="33"/>
      <c r="S8" s="33"/>
      <c r="T8" s="33"/>
    </row>
    <row r="9" spans="1:20" ht="15" customHeight="1" x14ac:dyDescent="0.25">
      <c r="B9" s="17">
        <v>3</v>
      </c>
      <c r="C9" s="10" t="s">
        <v>15</v>
      </c>
      <c r="D9" s="25">
        <f t="shared" si="0"/>
        <v>25</v>
      </c>
      <c r="E9" s="11">
        <v>0</v>
      </c>
      <c r="F9" s="12">
        <f t="shared" si="1"/>
        <v>0</v>
      </c>
      <c r="G9" s="11">
        <v>19</v>
      </c>
      <c r="H9" s="12">
        <f t="shared" si="2"/>
        <v>76</v>
      </c>
      <c r="I9" s="11">
        <v>3</v>
      </c>
      <c r="J9" s="12">
        <f t="shared" si="3"/>
        <v>12</v>
      </c>
      <c r="K9" s="11">
        <v>0</v>
      </c>
      <c r="L9" s="12">
        <f t="shared" si="4"/>
        <v>0</v>
      </c>
      <c r="M9" s="11">
        <v>3</v>
      </c>
      <c r="N9" s="12">
        <f t="shared" si="5"/>
        <v>12</v>
      </c>
      <c r="O9" s="11">
        <v>0</v>
      </c>
      <c r="P9" s="13">
        <f t="shared" si="6"/>
        <v>0</v>
      </c>
      <c r="Q9" s="14"/>
      <c r="R9" s="33"/>
      <c r="S9" s="33"/>
      <c r="T9" s="33"/>
    </row>
    <row r="10" spans="1:20" ht="15" customHeight="1" x14ac:dyDescent="0.25">
      <c r="B10" s="17">
        <v>4</v>
      </c>
      <c r="C10" s="10" t="s">
        <v>16</v>
      </c>
      <c r="D10" s="25">
        <f t="shared" si="0"/>
        <v>14</v>
      </c>
      <c r="E10" s="11">
        <v>4</v>
      </c>
      <c r="F10" s="12">
        <f t="shared" si="1"/>
        <v>28.571428571428569</v>
      </c>
      <c r="G10" s="11">
        <v>5</v>
      </c>
      <c r="H10" s="12">
        <f t="shared" si="2"/>
        <v>35.714285714285715</v>
      </c>
      <c r="I10" s="11">
        <v>1</v>
      </c>
      <c r="J10" s="12">
        <f t="shared" si="3"/>
        <v>7.1428571428571423</v>
      </c>
      <c r="K10" s="11">
        <v>0</v>
      </c>
      <c r="L10" s="12">
        <f t="shared" si="4"/>
        <v>0</v>
      </c>
      <c r="M10" s="11">
        <v>4</v>
      </c>
      <c r="N10" s="12">
        <f t="shared" si="5"/>
        <v>28.571428571428569</v>
      </c>
      <c r="O10" s="11">
        <v>0</v>
      </c>
      <c r="P10" s="13">
        <f t="shared" si="6"/>
        <v>0</v>
      </c>
      <c r="Q10" s="14"/>
      <c r="R10" s="33"/>
      <c r="S10" s="33"/>
      <c r="T10" s="33"/>
    </row>
    <row r="11" spans="1:20" ht="15" customHeight="1" x14ac:dyDescent="0.25">
      <c r="B11" s="17">
        <v>5</v>
      </c>
      <c r="C11" s="10" t="s">
        <v>17</v>
      </c>
      <c r="D11" s="25">
        <f t="shared" si="0"/>
        <v>9</v>
      </c>
      <c r="E11" s="11">
        <v>4</v>
      </c>
      <c r="F11" s="12">
        <f t="shared" si="1"/>
        <v>44.444444444444443</v>
      </c>
      <c r="G11" s="11">
        <v>5</v>
      </c>
      <c r="H11" s="12">
        <f t="shared" si="2"/>
        <v>55.555555555555557</v>
      </c>
      <c r="I11" s="11">
        <v>0</v>
      </c>
      <c r="J11" s="12">
        <f t="shared" si="3"/>
        <v>0</v>
      </c>
      <c r="K11" s="11">
        <v>0</v>
      </c>
      <c r="L11" s="12">
        <f t="shared" si="4"/>
        <v>0</v>
      </c>
      <c r="M11" s="11">
        <v>0</v>
      </c>
      <c r="N11" s="12">
        <f t="shared" si="5"/>
        <v>0</v>
      </c>
      <c r="O11" s="11">
        <v>0</v>
      </c>
      <c r="P11" s="13">
        <f t="shared" si="6"/>
        <v>0</v>
      </c>
      <c r="Q11" s="14"/>
      <c r="R11" s="33"/>
      <c r="S11" s="33"/>
      <c r="T11" s="33"/>
    </row>
    <row r="12" spans="1:20" ht="15" customHeight="1" x14ac:dyDescent="0.25">
      <c r="B12" s="17">
        <v>6</v>
      </c>
      <c r="C12" s="10" t="s">
        <v>18</v>
      </c>
      <c r="D12" s="25">
        <f t="shared" si="0"/>
        <v>3</v>
      </c>
      <c r="E12" s="11">
        <v>2</v>
      </c>
      <c r="F12" s="12">
        <f t="shared" si="1"/>
        <v>66.666666666666657</v>
      </c>
      <c r="G12" s="11">
        <v>0</v>
      </c>
      <c r="H12" s="12">
        <f t="shared" si="2"/>
        <v>0</v>
      </c>
      <c r="I12" s="11">
        <v>0</v>
      </c>
      <c r="J12" s="12">
        <f t="shared" si="3"/>
        <v>0</v>
      </c>
      <c r="K12" s="11">
        <v>0</v>
      </c>
      <c r="L12" s="12">
        <f t="shared" si="4"/>
        <v>0</v>
      </c>
      <c r="M12" s="11">
        <v>1</v>
      </c>
      <c r="N12" s="12">
        <f t="shared" si="5"/>
        <v>33.333333333333329</v>
      </c>
      <c r="O12" s="11">
        <v>0</v>
      </c>
      <c r="P12" s="13">
        <f t="shared" si="6"/>
        <v>0</v>
      </c>
      <c r="Q12" s="14"/>
      <c r="R12" s="33"/>
      <c r="S12" s="33"/>
      <c r="T12" s="33"/>
    </row>
    <row r="13" spans="1:20" ht="15" customHeight="1" x14ac:dyDescent="0.25">
      <c r="B13" s="17">
        <v>7</v>
      </c>
      <c r="C13" s="10" t="s">
        <v>19</v>
      </c>
      <c r="D13" s="25">
        <f t="shared" si="0"/>
        <v>23</v>
      </c>
      <c r="E13" s="11">
        <v>6</v>
      </c>
      <c r="F13" s="12">
        <f t="shared" si="1"/>
        <v>26.086956521739129</v>
      </c>
      <c r="G13" s="11">
        <v>14</v>
      </c>
      <c r="H13" s="12">
        <f t="shared" si="2"/>
        <v>60.869565217391312</v>
      </c>
      <c r="I13" s="11">
        <v>1</v>
      </c>
      <c r="J13" s="12">
        <f t="shared" si="3"/>
        <v>4.3478260869565215</v>
      </c>
      <c r="K13" s="11">
        <v>1</v>
      </c>
      <c r="L13" s="12">
        <f t="shared" si="4"/>
        <v>4.3478260869565215</v>
      </c>
      <c r="M13" s="11">
        <v>1</v>
      </c>
      <c r="N13" s="12">
        <f t="shared" si="5"/>
        <v>4.3478260869565215</v>
      </c>
      <c r="O13" s="11">
        <v>0</v>
      </c>
      <c r="P13" s="13">
        <f t="shared" si="6"/>
        <v>0</v>
      </c>
      <c r="Q13" s="14"/>
      <c r="R13" s="33"/>
      <c r="S13" s="33"/>
      <c r="T13" s="33"/>
    </row>
    <row r="14" spans="1:20" ht="15" customHeight="1" x14ac:dyDescent="0.25">
      <c r="B14" s="17">
        <v>8</v>
      </c>
      <c r="C14" s="10" t="s">
        <v>20</v>
      </c>
      <c r="D14" s="25">
        <f t="shared" si="0"/>
        <v>4</v>
      </c>
      <c r="E14" s="11">
        <v>2</v>
      </c>
      <c r="F14" s="12">
        <f t="shared" si="1"/>
        <v>50</v>
      </c>
      <c r="G14" s="11">
        <v>0</v>
      </c>
      <c r="H14" s="12">
        <f t="shared" si="2"/>
        <v>0</v>
      </c>
      <c r="I14" s="11">
        <v>1</v>
      </c>
      <c r="J14" s="12">
        <f t="shared" si="3"/>
        <v>25</v>
      </c>
      <c r="K14" s="11">
        <v>0</v>
      </c>
      <c r="L14" s="12">
        <f t="shared" si="4"/>
        <v>0</v>
      </c>
      <c r="M14" s="11">
        <v>1</v>
      </c>
      <c r="N14" s="12">
        <f t="shared" si="5"/>
        <v>25</v>
      </c>
      <c r="O14" s="11">
        <v>0</v>
      </c>
      <c r="P14" s="13">
        <f t="shared" si="6"/>
        <v>0</v>
      </c>
      <c r="Q14" s="14"/>
      <c r="R14" s="33"/>
      <c r="S14" s="33"/>
      <c r="T14" s="33"/>
    </row>
    <row r="15" spans="1:20" ht="15" customHeight="1" x14ac:dyDescent="0.25">
      <c r="B15" s="17">
        <v>9</v>
      </c>
      <c r="C15" s="10" t="s">
        <v>21</v>
      </c>
      <c r="D15" s="25">
        <f t="shared" si="0"/>
        <v>29</v>
      </c>
      <c r="E15" s="11">
        <v>5</v>
      </c>
      <c r="F15" s="12">
        <f t="shared" si="1"/>
        <v>17.241379310344829</v>
      </c>
      <c r="G15" s="11">
        <v>10</v>
      </c>
      <c r="H15" s="12">
        <f t="shared" si="2"/>
        <v>34.482758620689658</v>
      </c>
      <c r="I15" s="11">
        <v>11</v>
      </c>
      <c r="J15" s="12">
        <f t="shared" si="3"/>
        <v>37.931034482758619</v>
      </c>
      <c r="K15" s="11">
        <v>1</v>
      </c>
      <c r="L15" s="12">
        <f t="shared" si="4"/>
        <v>3.4482758620689653</v>
      </c>
      <c r="M15" s="11">
        <v>2</v>
      </c>
      <c r="N15" s="12">
        <f t="shared" si="5"/>
        <v>6.8965517241379306</v>
      </c>
      <c r="O15" s="11">
        <v>0</v>
      </c>
      <c r="P15" s="13">
        <f t="shared" si="6"/>
        <v>0</v>
      </c>
      <c r="Q15" s="14"/>
      <c r="R15" s="33"/>
      <c r="S15" s="33"/>
      <c r="T15" s="33"/>
    </row>
    <row r="16" spans="1:20" ht="15" customHeight="1" x14ac:dyDescent="0.25">
      <c r="A16" s="39"/>
      <c r="B16" s="17">
        <v>10</v>
      </c>
      <c r="C16" s="10" t="s">
        <v>22</v>
      </c>
      <c r="D16" s="25">
        <f t="shared" si="0"/>
        <v>11</v>
      </c>
      <c r="E16" s="11">
        <v>1</v>
      </c>
      <c r="F16" s="12">
        <f t="shared" si="1"/>
        <v>9.0909090909090917</v>
      </c>
      <c r="G16" s="11">
        <v>9</v>
      </c>
      <c r="H16" s="12">
        <f t="shared" si="2"/>
        <v>81.818181818181827</v>
      </c>
      <c r="I16" s="11">
        <v>0</v>
      </c>
      <c r="J16" s="12">
        <f t="shared" si="3"/>
        <v>0</v>
      </c>
      <c r="K16" s="11">
        <v>1</v>
      </c>
      <c r="L16" s="12">
        <f t="shared" si="4"/>
        <v>9.0909090909090917</v>
      </c>
      <c r="M16" s="11">
        <v>0</v>
      </c>
      <c r="N16" s="12">
        <f t="shared" si="5"/>
        <v>0</v>
      </c>
      <c r="O16" s="11">
        <v>0</v>
      </c>
      <c r="P16" s="13">
        <f t="shared" si="6"/>
        <v>0</v>
      </c>
      <c r="Q16" s="14"/>
      <c r="R16" s="33"/>
      <c r="S16" s="33"/>
      <c r="T16" s="33"/>
    </row>
    <row r="17" spans="1:20" ht="15" customHeight="1" x14ac:dyDescent="0.25">
      <c r="A17" s="39"/>
      <c r="B17" s="17">
        <v>11</v>
      </c>
      <c r="C17" s="10" t="s">
        <v>23</v>
      </c>
      <c r="D17" s="25">
        <f t="shared" si="0"/>
        <v>0</v>
      </c>
      <c r="E17" s="11">
        <v>0</v>
      </c>
      <c r="F17" s="12">
        <v>0</v>
      </c>
      <c r="G17" s="11">
        <v>0</v>
      </c>
      <c r="H17" s="12">
        <v>0</v>
      </c>
      <c r="I17" s="11">
        <v>0</v>
      </c>
      <c r="J17" s="12">
        <v>0</v>
      </c>
      <c r="K17" s="11">
        <v>0</v>
      </c>
      <c r="L17" s="12">
        <v>0</v>
      </c>
      <c r="M17" s="11">
        <v>0</v>
      </c>
      <c r="N17" s="12">
        <v>0</v>
      </c>
      <c r="O17" s="11">
        <v>0</v>
      </c>
      <c r="P17" s="13">
        <v>0</v>
      </c>
      <c r="Q17" s="14"/>
      <c r="R17" s="33"/>
      <c r="S17" s="33"/>
      <c r="T17" s="33"/>
    </row>
    <row r="18" spans="1:20" ht="15" customHeight="1" x14ac:dyDescent="0.25">
      <c r="B18" s="17">
        <v>12</v>
      </c>
      <c r="C18" s="10" t="s">
        <v>24</v>
      </c>
      <c r="D18" s="25">
        <f t="shared" si="0"/>
        <v>10</v>
      </c>
      <c r="E18" s="11">
        <v>0</v>
      </c>
      <c r="F18" s="12">
        <f t="shared" si="1"/>
        <v>0</v>
      </c>
      <c r="G18" s="11">
        <v>8</v>
      </c>
      <c r="H18" s="12">
        <f t="shared" si="2"/>
        <v>80</v>
      </c>
      <c r="I18" s="11">
        <v>1</v>
      </c>
      <c r="J18" s="12">
        <f t="shared" si="3"/>
        <v>10</v>
      </c>
      <c r="K18" s="11">
        <v>0</v>
      </c>
      <c r="L18" s="12">
        <f t="shared" si="4"/>
        <v>0</v>
      </c>
      <c r="M18" s="11">
        <v>1</v>
      </c>
      <c r="N18" s="12">
        <f t="shared" si="5"/>
        <v>10</v>
      </c>
      <c r="O18" s="11">
        <v>0</v>
      </c>
      <c r="P18" s="13">
        <f t="shared" si="6"/>
        <v>0</v>
      </c>
      <c r="Q18" s="14"/>
      <c r="R18" s="33"/>
      <c r="S18" s="33"/>
      <c r="T18" s="33"/>
    </row>
    <row r="19" spans="1:20" ht="15" customHeight="1" x14ac:dyDescent="0.25">
      <c r="B19" s="17">
        <v>13</v>
      </c>
      <c r="C19" s="10" t="s">
        <v>25</v>
      </c>
      <c r="D19" s="25">
        <f t="shared" si="0"/>
        <v>11</v>
      </c>
      <c r="E19" s="11">
        <v>4</v>
      </c>
      <c r="F19" s="12">
        <f t="shared" si="1"/>
        <v>36.363636363636367</v>
      </c>
      <c r="G19" s="11">
        <v>4</v>
      </c>
      <c r="H19" s="12">
        <f t="shared" si="2"/>
        <v>36.363636363636367</v>
      </c>
      <c r="I19" s="11">
        <v>2</v>
      </c>
      <c r="J19" s="12">
        <f t="shared" si="3"/>
        <v>18.181818181818183</v>
      </c>
      <c r="K19" s="11">
        <v>0</v>
      </c>
      <c r="L19" s="12">
        <f t="shared" si="4"/>
        <v>0</v>
      </c>
      <c r="M19" s="11">
        <v>1</v>
      </c>
      <c r="N19" s="12">
        <f t="shared" si="5"/>
        <v>9.0909090909090917</v>
      </c>
      <c r="O19" s="11">
        <v>0</v>
      </c>
      <c r="P19" s="13">
        <f t="shared" si="6"/>
        <v>0</v>
      </c>
      <c r="Q19" s="14"/>
      <c r="R19" s="33"/>
      <c r="S19" s="33"/>
      <c r="T19" s="33"/>
    </row>
    <row r="20" spans="1:20" ht="15" customHeight="1" x14ac:dyDescent="0.25">
      <c r="B20" s="17">
        <v>14</v>
      </c>
      <c r="C20" s="10" t="s">
        <v>26</v>
      </c>
      <c r="D20" s="25">
        <f t="shared" si="0"/>
        <v>77</v>
      </c>
      <c r="E20" s="11">
        <v>28</v>
      </c>
      <c r="F20" s="12">
        <f t="shared" si="1"/>
        <v>36.363636363636367</v>
      </c>
      <c r="G20" s="11">
        <v>21</v>
      </c>
      <c r="H20" s="12">
        <f t="shared" si="2"/>
        <v>27.27272727272727</v>
      </c>
      <c r="I20" s="11">
        <v>11</v>
      </c>
      <c r="J20" s="12">
        <f t="shared" si="3"/>
        <v>14.285714285714285</v>
      </c>
      <c r="K20" s="11">
        <v>0</v>
      </c>
      <c r="L20" s="12">
        <f t="shared" si="4"/>
        <v>0</v>
      </c>
      <c r="M20" s="11">
        <v>16</v>
      </c>
      <c r="N20" s="12">
        <f t="shared" si="5"/>
        <v>20.779220779220779</v>
      </c>
      <c r="O20" s="11">
        <v>1</v>
      </c>
      <c r="P20" s="13">
        <f t="shared" si="6"/>
        <v>1.2987012987012987</v>
      </c>
      <c r="Q20" s="14"/>
      <c r="R20" s="33"/>
      <c r="S20" s="33"/>
      <c r="T20" s="33"/>
    </row>
    <row r="21" spans="1:20" ht="15" customHeight="1" x14ac:dyDescent="0.25">
      <c r="B21" s="17">
        <v>15</v>
      </c>
      <c r="C21" s="10" t="s">
        <v>27</v>
      </c>
      <c r="D21" s="25">
        <f t="shared" si="0"/>
        <v>8</v>
      </c>
      <c r="E21" s="11">
        <v>4</v>
      </c>
      <c r="F21" s="12">
        <f t="shared" si="1"/>
        <v>50</v>
      </c>
      <c r="G21" s="11">
        <v>4</v>
      </c>
      <c r="H21" s="12">
        <f t="shared" si="2"/>
        <v>50</v>
      </c>
      <c r="I21" s="11">
        <v>0</v>
      </c>
      <c r="J21" s="12">
        <f t="shared" si="3"/>
        <v>0</v>
      </c>
      <c r="K21" s="11">
        <v>0</v>
      </c>
      <c r="L21" s="12">
        <f t="shared" si="4"/>
        <v>0</v>
      </c>
      <c r="M21" s="11">
        <v>0</v>
      </c>
      <c r="N21" s="12">
        <f t="shared" si="5"/>
        <v>0</v>
      </c>
      <c r="O21" s="11">
        <v>0</v>
      </c>
      <c r="P21" s="13">
        <f t="shared" si="6"/>
        <v>0</v>
      </c>
      <c r="Q21" s="14"/>
      <c r="R21" s="33"/>
      <c r="S21" s="33"/>
      <c r="T21" s="33"/>
    </row>
    <row r="22" spans="1:20" ht="15" customHeight="1" x14ac:dyDescent="0.25">
      <c r="B22" s="17">
        <v>16</v>
      </c>
      <c r="C22" s="10" t="s">
        <v>28</v>
      </c>
      <c r="D22" s="25">
        <f t="shared" si="0"/>
        <v>4</v>
      </c>
      <c r="E22" s="11">
        <v>0</v>
      </c>
      <c r="F22" s="12">
        <f t="shared" si="1"/>
        <v>0</v>
      </c>
      <c r="G22" s="11">
        <v>3</v>
      </c>
      <c r="H22" s="12">
        <f t="shared" si="2"/>
        <v>75</v>
      </c>
      <c r="I22" s="11">
        <v>0</v>
      </c>
      <c r="J22" s="12">
        <f t="shared" si="3"/>
        <v>0</v>
      </c>
      <c r="K22" s="11">
        <v>0</v>
      </c>
      <c r="L22" s="12">
        <f t="shared" si="4"/>
        <v>0</v>
      </c>
      <c r="M22" s="11">
        <v>1</v>
      </c>
      <c r="N22" s="12">
        <f t="shared" si="5"/>
        <v>25</v>
      </c>
      <c r="O22" s="11">
        <v>0</v>
      </c>
      <c r="P22" s="13">
        <f t="shared" si="6"/>
        <v>0</v>
      </c>
      <c r="Q22" s="14"/>
      <c r="R22" s="33"/>
      <c r="S22" s="33"/>
      <c r="T22" s="33"/>
    </row>
    <row r="23" spans="1:20" ht="15" customHeight="1" x14ac:dyDescent="0.25">
      <c r="B23" s="17">
        <v>17</v>
      </c>
      <c r="C23" s="10" t="s">
        <v>29</v>
      </c>
      <c r="D23" s="25">
        <f t="shared" si="0"/>
        <v>3</v>
      </c>
      <c r="E23" s="11">
        <v>1</v>
      </c>
      <c r="F23" s="12">
        <f t="shared" si="1"/>
        <v>33.333333333333329</v>
      </c>
      <c r="G23" s="11">
        <v>2</v>
      </c>
      <c r="H23" s="12">
        <f t="shared" si="2"/>
        <v>66.666666666666657</v>
      </c>
      <c r="I23" s="11">
        <v>0</v>
      </c>
      <c r="J23" s="12">
        <f t="shared" si="3"/>
        <v>0</v>
      </c>
      <c r="K23" s="11">
        <v>0</v>
      </c>
      <c r="L23" s="12">
        <f t="shared" si="4"/>
        <v>0</v>
      </c>
      <c r="M23" s="11">
        <v>0</v>
      </c>
      <c r="N23" s="12">
        <f t="shared" si="5"/>
        <v>0</v>
      </c>
      <c r="O23" s="11">
        <v>0</v>
      </c>
      <c r="P23" s="13">
        <f t="shared" si="6"/>
        <v>0</v>
      </c>
      <c r="Q23" s="14"/>
      <c r="R23" s="33"/>
      <c r="S23" s="33"/>
      <c r="T23" s="33"/>
    </row>
    <row r="24" spans="1:20" ht="15" customHeight="1" x14ac:dyDescent="0.25">
      <c r="B24" s="17">
        <v>18</v>
      </c>
      <c r="C24" s="10" t="s">
        <v>30</v>
      </c>
      <c r="D24" s="25">
        <f t="shared" si="0"/>
        <v>5</v>
      </c>
      <c r="E24" s="11">
        <v>1</v>
      </c>
      <c r="F24" s="12">
        <f t="shared" si="1"/>
        <v>20</v>
      </c>
      <c r="G24" s="11">
        <v>2</v>
      </c>
      <c r="H24" s="12">
        <f t="shared" si="2"/>
        <v>40</v>
      </c>
      <c r="I24" s="11">
        <v>2</v>
      </c>
      <c r="J24" s="12">
        <f t="shared" si="3"/>
        <v>40</v>
      </c>
      <c r="K24" s="11">
        <v>0</v>
      </c>
      <c r="L24" s="12">
        <f t="shared" si="4"/>
        <v>0</v>
      </c>
      <c r="M24" s="11">
        <v>0</v>
      </c>
      <c r="N24" s="12">
        <f t="shared" si="5"/>
        <v>0</v>
      </c>
      <c r="O24" s="11">
        <v>0</v>
      </c>
      <c r="P24" s="13">
        <f t="shared" si="6"/>
        <v>0</v>
      </c>
      <c r="Q24" s="14"/>
      <c r="R24" s="33"/>
      <c r="S24" s="33"/>
      <c r="T24" s="33"/>
    </row>
    <row r="25" spans="1:20" ht="15" customHeight="1" x14ac:dyDescent="0.25">
      <c r="B25" s="17">
        <v>19</v>
      </c>
      <c r="C25" s="10" t="s">
        <v>31</v>
      </c>
      <c r="D25" s="25">
        <f t="shared" si="0"/>
        <v>15</v>
      </c>
      <c r="E25" s="11">
        <v>0</v>
      </c>
      <c r="F25" s="12">
        <f t="shared" si="1"/>
        <v>0</v>
      </c>
      <c r="G25" s="11">
        <v>10</v>
      </c>
      <c r="H25" s="12">
        <f t="shared" si="2"/>
        <v>66.666666666666657</v>
      </c>
      <c r="I25" s="11">
        <v>1</v>
      </c>
      <c r="J25" s="12">
        <f t="shared" si="3"/>
        <v>6.666666666666667</v>
      </c>
      <c r="K25" s="11">
        <v>0</v>
      </c>
      <c r="L25" s="12">
        <f t="shared" si="4"/>
        <v>0</v>
      </c>
      <c r="M25" s="11">
        <v>4</v>
      </c>
      <c r="N25" s="12">
        <f t="shared" si="5"/>
        <v>26.666666666666668</v>
      </c>
      <c r="O25" s="11">
        <v>0</v>
      </c>
      <c r="P25" s="13">
        <f t="shared" si="6"/>
        <v>0</v>
      </c>
      <c r="Q25" s="14"/>
      <c r="R25" s="33"/>
      <c r="S25" s="33"/>
      <c r="T25" s="33"/>
    </row>
    <row r="26" spans="1:20" ht="15" customHeight="1" x14ac:dyDescent="0.25">
      <c r="B26" s="17">
        <v>20</v>
      </c>
      <c r="C26" s="10" t="s">
        <v>32</v>
      </c>
      <c r="D26" s="25">
        <f t="shared" si="0"/>
        <v>14</v>
      </c>
      <c r="E26" s="11">
        <v>2</v>
      </c>
      <c r="F26" s="12">
        <f t="shared" si="1"/>
        <v>14.285714285714285</v>
      </c>
      <c r="G26" s="11">
        <v>9</v>
      </c>
      <c r="H26" s="12">
        <f t="shared" si="2"/>
        <v>64.285714285714292</v>
      </c>
      <c r="I26" s="11">
        <v>1</v>
      </c>
      <c r="J26" s="12">
        <f t="shared" si="3"/>
        <v>7.1428571428571423</v>
      </c>
      <c r="K26" s="11">
        <v>0</v>
      </c>
      <c r="L26" s="12">
        <f t="shared" si="4"/>
        <v>0</v>
      </c>
      <c r="M26" s="11">
        <v>2</v>
      </c>
      <c r="N26" s="12">
        <f t="shared" si="5"/>
        <v>14.285714285714285</v>
      </c>
      <c r="O26" s="11">
        <v>0</v>
      </c>
      <c r="P26" s="13">
        <f t="shared" si="6"/>
        <v>0</v>
      </c>
      <c r="Q26" s="14"/>
      <c r="R26" s="33"/>
      <c r="S26" s="33"/>
      <c r="T26" s="33"/>
    </row>
    <row r="27" spans="1:20" ht="15" customHeight="1" x14ac:dyDescent="0.25">
      <c r="B27" s="17">
        <v>21</v>
      </c>
      <c r="C27" s="10" t="s">
        <v>33</v>
      </c>
      <c r="D27" s="25">
        <f t="shared" si="0"/>
        <v>3</v>
      </c>
      <c r="E27" s="11">
        <v>1</v>
      </c>
      <c r="F27" s="12">
        <f t="shared" si="1"/>
        <v>33.333333333333329</v>
      </c>
      <c r="G27" s="11">
        <v>1</v>
      </c>
      <c r="H27" s="12">
        <f t="shared" si="2"/>
        <v>33.333333333333329</v>
      </c>
      <c r="I27" s="11">
        <v>1</v>
      </c>
      <c r="J27" s="12">
        <f t="shared" si="3"/>
        <v>33.333333333333329</v>
      </c>
      <c r="K27" s="11">
        <v>0</v>
      </c>
      <c r="L27" s="12">
        <f t="shared" si="4"/>
        <v>0</v>
      </c>
      <c r="M27" s="11">
        <v>0</v>
      </c>
      <c r="N27" s="12">
        <f t="shared" si="5"/>
        <v>0</v>
      </c>
      <c r="O27" s="11">
        <v>0</v>
      </c>
      <c r="P27" s="13">
        <f t="shared" si="6"/>
        <v>0</v>
      </c>
      <c r="Q27" s="14"/>
      <c r="R27" s="33"/>
      <c r="S27" s="33"/>
      <c r="T27" s="33"/>
    </row>
    <row r="28" spans="1:20" ht="15" customHeight="1" x14ac:dyDescent="0.25">
      <c r="B28" s="17">
        <v>22</v>
      </c>
      <c r="C28" s="10" t="s">
        <v>34</v>
      </c>
      <c r="D28" s="25">
        <f t="shared" si="0"/>
        <v>10</v>
      </c>
      <c r="E28" s="11">
        <v>4</v>
      </c>
      <c r="F28" s="12">
        <f t="shared" si="1"/>
        <v>40</v>
      </c>
      <c r="G28" s="11">
        <v>2</v>
      </c>
      <c r="H28" s="12">
        <f t="shared" si="2"/>
        <v>20</v>
      </c>
      <c r="I28" s="11">
        <v>0</v>
      </c>
      <c r="J28" s="12">
        <f t="shared" si="3"/>
        <v>0</v>
      </c>
      <c r="K28" s="11">
        <v>1</v>
      </c>
      <c r="L28" s="12">
        <f t="shared" si="4"/>
        <v>10</v>
      </c>
      <c r="M28" s="11">
        <v>3</v>
      </c>
      <c r="N28" s="12">
        <f t="shared" si="5"/>
        <v>30</v>
      </c>
      <c r="O28" s="11">
        <v>0</v>
      </c>
      <c r="P28" s="13">
        <f t="shared" si="6"/>
        <v>0</v>
      </c>
      <c r="Q28" s="14"/>
      <c r="R28" s="33"/>
      <c r="S28" s="33"/>
      <c r="T28" s="33"/>
    </row>
    <row r="29" spans="1:20" ht="15" customHeight="1" x14ac:dyDescent="0.25">
      <c r="B29" s="17">
        <v>23</v>
      </c>
      <c r="C29" s="10" t="s">
        <v>35</v>
      </c>
      <c r="D29" s="25">
        <f t="shared" si="0"/>
        <v>1</v>
      </c>
      <c r="E29" s="11">
        <v>0</v>
      </c>
      <c r="F29" s="12">
        <f t="shared" si="1"/>
        <v>0</v>
      </c>
      <c r="G29" s="11">
        <v>1</v>
      </c>
      <c r="H29" s="12">
        <f t="shared" si="2"/>
        <v>100</v>
      </c>
      <c r="I29" s="11">
        <v>0</v>
      </c>
      <c r="J29" s="12">
        <f t="shared" si="3"/>
        <v>0</v>
      </c>
      <c r="K29" s="11">
        <v>0</v>
      </c>
      <c r="L29" s="12">
        <f t="shared" si="4"/>
        <v>0</v>
      </c>
      <c r="M29" s="11">
        <v>0</v>
      </c>
      <c r="N29" s="12">
        <f t="shared" si="5"/>
        <v>0</v>
      </c>
      <c r="O29" s="11">
        <v>0</v>
      </c>
      <c r="P29" s="13">
        <f t="shared" si="6"/>
        <v>0</v>
      </c>
      <c r="Q29" s="14"/>
      <c r="R29" s="33"/>
      <c r="S29" s="33"/>
      <c r="T29" s="33"/>
    </row>
    <row r="30" spans="1:20" ht="15" customHeight="1" x14ac:dyDescent="0.25">
      <c r="B30" s="17">
        <v>24</v>
      </c>
      <c r="C30" s="18" t="s">
        <v>36</v>
      </c>
      <c r="D30" s="25">
        <f t="shared" si="0"/>
        <v>4</v>
      </c>
      <c r="E30" s="11">
        <v>0</v>
      </c>
      <c r="F30" s="12">
        <f t="shared" si="1"/>
        <v>0</v>
      </c>
      <c r="G30" s="11">
        <v>0</v>
      </c>
      <c r="H30" s="12">
        <f t="shared" si="2"/>
        <v>0</v>
      </c>
      <c r="I30" s="11">
        <v>1</v>
      </c>
      <c r="J30" s="12">
        <f t="shared" si="3"/>
        <v>25</v>
      </c>
      <c r="K30" s="11">
        <v>1</v>
      </c>
      <c r="L30" s="12">
        <f t="shared" si="4"/>
        <v>25</v>
      </c>
      <c r="M30" s="11">
        <v>1</v>
      </c>
      <c r="N30" s="12">
        <f t="shared" si="5"/>
        <v>25</v>
      </c>
      <c r="O30" s="11">
        <v>1</v>
      </c>
      <c r="P30" s="13">
        <f t="shared" si="6"/>
        <v>25</v>
      </c>
      <c r="Q30" s="14"/>
      <c r="R30" s="33"/>
      <c r="S30" s="33"/>
      <c r="T30" s="33"/>
    </row>
    <row r="31" spans="1:20" ht="15" customHeight="1" x14ac:dyDescent="0.25">
      <c r="B31" s="17">
        <v>25</v>
      </c>
      <c r="C31" s="32" t="s">
        <v>37</v>
      </c>
      <c r="D31" s="25">
        <f t="shared" si="0"/>
        <v>10</v>
      </c>
      <c r="E31" s="11">
        <v>2</v>
      </c>
      <c r="F31" s="12">
        <f t="shared" si="1"/>
        <v>20</v>
      </c>
      <c r="G31" s="11">
        <v>8</v>
      </c>
      <c r="H31" s="12">
        <f t="shared" si="2"/>
        <v>80</v>
      </c>
      <c r="I31" s="11">
        <v>0</v>
      </c>
      <c r="J31" s="12">
        <f t="shared" si="3"/>
        <v>0</v>
      </c>
      <c r="K31" s="11">
        <v>0</v>
      </c>
      <c r="L31" s="12">
        <f t="shared" si="4"/>
        <v>0</v>
      </c>
      <c r="M31" s="11">
        <v>0</v>
      </c>
      <c r="N31" s="12">
        <f t="shared" si="5"/>
        <v>0</v>
      </c>
      <c r="O31" s="11">
        <v>0</v>
      </c>
      <c r="P31" s="13">
        <f t="shared" si="6"/>
        <v>0</v>
      </c>
      <c r="Q31" s="14"/>
      <c r="R31" s="33"/>
      <c r="S31" s="33"/>
      <c r="T31" s="33"/>
    </row>
    <row r="32" spans="1:20" ht="15" customHeight="1" x14ac:dyDescent="0.25">
      <c r="B32" s="9">
        <v>24</v>
      </c>
      <c r="C32" s="24" t="s">
        <v>38</v>
      </c>
      <c r="D32" s="25">
        <f t="shared" si="0"/>
        <v>10</v>
      </c>
      <c r="E32" s="11">
        <v>2</v>
      </c>
      <c r="F32" s="12">
        <f t="shared" si="1"/>
        <v>20</v>
      </c>
      <c r="G32" s="11">
        <v>2</v>
      </c>
      <c r="H32" s="12">
        <f t="shared" si="2"/>
        <v>20</v>
      </c>
      <c r="I32" s="11">
        <v>0</v>
      </c>
      <c r="J32" s="12">
        <f t="shared" si="3"/>
        <v>0</v>
      </c>
      <c r="K32" s="11">
        <v>2</v>
      </c>
      <c r="L32" s="12">
        <f t="shared" si="4"/>
        <v>20</v>
      </c>
      <c r="M32" s="11">
        <v>1</v>
      </c>
      <c r="N32" s="12">
        <f t="shared" si="5"/>
        <v>10</v>
      </c>
      <c r="O32" s="11">
        <v>3</v>
      </c>
      <c r="P32" s="13">
        <f t="shared" si="6"/>
        <v>30</v>
      </c>
      <c r="Q32" s="14"/>
      <c r="R32" s="33"/>
      <c r="S32" s="33"/>
      <c r="T32" s="33"/>
    </row>
    <row r="33" spans="2:20" ht="15" customHeight="1" thickBot="1" x14ac:dyDescent="0.3">
      <c r="B33" s="20">
        <v>25</v>
      </c>
      <c r="C33" s="21" t="s">
        <v>39</v>
      </c>
      <c r="D33" s="25">
        <f t="shared" si="0"/>
        <v>0</v>
      </c>
      <c r="E33" s="11">
        <v>0</v>
      </c>
      <c r="F33" s="12" t="e">
        <f t="shared" si="1"/>
        <v>#DIV/0!</v>
      </c>
      <c r="G33" s="11">
        <v>0</v>
      </c>
      <c r="H33" s="12" t="e">
        <f t="shared" si="2"/>
        <v>#DIV/0!</v>
      </c>
      <c r="I33" s="11">
        <v>0</v>
      </c>
      <c r="J33" s="12" t="e">
        <f t="shared" si="3"/>
        <v>#DIV/0!</v>
      </c>
      <c r="K33" s="11">
        <v>0</v>
      </c>
      <c r="L33" s="12" t="e">
        <f t="shared" si="4"/>
        <v>#DIV/0!</v>
      </c>
      <c r="M33" s="11">
        <v>0</v>
      </c>
      <c r="N33" s="12" t="e">
        <f t="shared" si="5"/>
        <v>#DIV/0!</v>
      </c>
      <c r="O33" s="11">
        <v>0</v>
      </c>
      <c r="P33" s="13" t="e">
        <f t="shared" si="6"/>
        <v>#DIV/0!</v>
      </c>
      <c r="Q33" s="14"/>
      <c r="R33" s="33"/>
      <c r="S33" s="33"/>
      <c r="T33" s="33"/>
    </row>
    <row r="34" spans="2:20" ht="15" customHeight="1" thickBot="1" x14ac:dyDescent="0.3">
      <c r="B34" s="40" t="s">
        <v>41</v>
      </c>
      <c r="C34" s="57"/>
      <c r="D34" s="22">
        <f>SUM(D7:D33)</f>
        <v>329</v>
      </c>
      <c r="E34" s="23">
        <f>SUM(E7:E33)</f>
        <v>75</v>
      </c>
      <c r="F34" s="27">
        <f t="shared" si="1"/>
        <v>22.796352583586625</v>
      </c>
      <c r="G34" s="23">
        <f>SUM(G7:G33)</f>
        <v>159</v>
      </c>
      <c r="H34" s="27">
        <f t="shared" si="2"/>
        <v>48.328267477203646</v>
      </c>
      <c r="I34" s="23">
        <f>SUM(I7:I33)</f>
        <v>39</v>
      </c>
      <c r="J34" s="27">
        <f t="shared" si="3"/>
        <v>11.854103343465045</v>
      </c>
      <c r="K34" s="23">
        <f>SUM(K7:K33)</f>
        <v>7</v>
      </c>
      <c r="L34" s="27">
        <f t="shared" si="4"/>
        <v>2.1276595744680851</v>
      </c>
      <c r="M34" s="23">
        <f>SUM(M7:M33)</f>
        <v>44</v>
      </c>
      <c r="N34" s="27">
        <f>M34/D34*100</f>
        <v>13.373860182370819</v>
      </c>
      <c r="O34" s="23">
        <f>SUM(O7:O33)</f>
        <v>5</v>
      </c>
      <c r="P34" s="28">
        <f t="shared" si="6"/>
        <v>1.5197568389057752</v>
      </c>
      <c r="Q34" s="14"/>
      <c r="R34" s="33"/>
      <c r="S34" s="16"/>
    </row>
    <row r="35" spans="2:20" ht="16.5" thickBot="1" x14ac:dyDescent="0.3">
      <c r="B35" s="40" t="s">
        <v>40</v>
      </c>
      <c r="C35" s="57"/>
      <c r="D35" s="22">
        <f>SUM(D7:D31)</f>
        <v>319</v>
      </c>
      <c r="E35" s="22">
        <f>SUM(E7:E31)</f>
        <v>73</v>
      </c>
      <c r="F35" s="27">
        <f t="shared" si="1"/>
        <v>22.884012539184955</v>
      </c>
      <c r="G35" s="22">
        <f>SUM(G7:G31)</f>
        <v>157</v>
      </c>
      <c r="H35" s="27">
        <f t="shared" ref="H35" si="7">G35*100/D35</f>
        <v>49.21630094043887</v>
      </c>
      <c r="I35" s="22">
        <f>SUM(I7:I31)</f>
        <v>39</v>
      </c>
      <c r="J35" s="27">
        <f t="shared" ref="J35" si="8">I35*100/D35</f>
        <v>12.225705329153605</v>
      </c>
      <c r="K35" s="22">
        <f>SUM(K7:K31)</f>
        <v>5</v>
      </c>
      <c r="L35" s="27">
        <f t="shared" ref="L35" si="9">K35*100/D35</f>
        <v>1.567398119122257</v>
      </c>
      <c r="M35" s="22">
        <f>SUM(M7:M31)</f>
        <v>43</v>
      </c>
      <c r="N35" s="27">
        <f t="shared" ref="N35" si="10">M35*100/D35</f>
        <v>13.47962382445141</v>
      </c>
      <c r="O35" s="22">
        <f>SUM(O7:O31)</f>
        <v>2</v>
      </c>
      <c r="P35" s="28">
        <f t="shared" ref="P35" si="11">O35*100/D35</f>
        <v>0.62695924764890287</v>
      </c>
      <c r="R35" s="33"/>
    </row>
    <row r="36" spans="2:20" ht="27.75" customHeight="1" x14ac:dyDescent="0.2">
      <c r="B36" s="42" t="s">
        <v>42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R36" s="15"/>
    </row>
    <row r="37" spans="2:20" ht="15" x14ac:dyDescent="0.2">
      <c r="D37" s="30"/>
      <c r="E37" s="29"/>
      <c r="F37" s="31"/>
      <c r="G37" s="29"/>
      <c r="H37" s="31"/>
      <c r="I37" s="29"/>
      <c r="J37" s="31"/>
      <c r="K37" s="29"/>
      <c r="L37" s="31"/>
      <c r="M37" s="29"/>
      <c r="N37" s="31"/>
      <c r="O37" s="29"/>
      <c r="P37" s="31"/>
      <c r="R37" s="15"/>
    </row>
    <row r="38" spans="2:20" ht="15" x14ac:dyDescent="0.25">
      <c r="D38" s="19"/>
      <c r="R38" s="15"/>
    </row>
    <row r="39" spans="2:20" ht="15" x14ac:dyDescent="0.25">
      <c r="D39" s="19"/>
      <c r="R39" s="15"/>
    </row>
    <row r="40" spans="2:20" ht="15" x14ac:dyDescent="0.25">
      <c r="D40" s="19"/>
    </row>
  </sheetData>
  <mergeCells count="14">
    <mergeCell ref="B36:P36"/>
    <mergeCell ref="A16:A17"/>
    <mergeCell ref="B34:C34"/>
    <mergeCell ref="B35:C35"/>
    <mergeCell ref="B1:P1"/>
    <mergeCell ref="B3:B6"/>
    <mergeCell ref="C3:C6"/>
    <mergeCell ref="D3:D6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2</vt:i4>
      </vt:variant>
    </vt:vector>
  </HeadingPairs>
  <TitlesOfParts>
    <vt:vector size="9" baseType="lpstr">
      <vt:lpstr>МЛС</vt:lpstr>
      <vt:lpstr>XDR</vt:lpstr>
      <vt:lpstr>Всього МЛС+XDR</vt:lpstr>
      <vt:lpstr>МЛС-ТБ+ВІЛ</vt:lpstr>
      <vt:lpstr>МРТБ</vt:lpstr>
      <vt:lpstr>РР ТБ</vt:lpstr>
      <vt:lpstr>ХР ТБ</vt:lpstr>
      <vt:lpstr>МРТБ!Область_друку</vt:lpstr>
      <vt:lpstr>'РР ТБ'!Область_друку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2024-05-27T12:02:18Z</dcterms:modified>
</cp:coreProperties>
</file>