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showInkAnnotation="0"/>
  <xr:revisionPtr revIDLastSave="0" documentId="13_ncr:1_{AF6B84B7-21A7-4636-8CE8-F192CDEFB297}" xr6:coauthVersionLast="41" xr6:coauthVersionMax="41" xr10:uidLastSave="{00000000-0000-0000-0000-000000000000}"/>
  <bookViews>
    <workbookView xWindow="-120" yWindow="-120" windowWidth="24240" windowHeight="13140" xr2:uid="{00000000-000D-0000-FFFF-FFFF00000000}"/>
  </bookViews>
  <sheets>
    <sheet name="Лист 1" sheetId="2" r:id="rId1"/>
    <sheet name="Sheet1" sheetId="3" r:id="rId2"/>
  </sheets>
  <definedNames>
    <definedName name="_xlnm.Print_Area" localSheetId="0">'Лист 1'!$B$72:$K$73</definedName>
  </definedNames>
  <calcPr calcId="181029"/>
</workbook>
</file>

<file path=xl/calcChain.xml><?xml version="1.0" encoding="utf-8"?>
<calcChain xmlns="http://schemas.openxmlformats.org/spreadsheetml/2006/main">
  <c r="E70" i="2" l="1"/>
  <c r="F70" i="2"/>
  <c r="G69" i="2"/>
  <c r="G68" i="2"/>
  <c r="G67" i="2"/>
  <c r="G66" i="2"/>
  <c r="G65" i="2"/>
  <c r="G64" i="2"/>
  <c r="G63" i="2"/>
  <c r="G62" i="2"/>
  <c r="G61" i="2"/>
  <c r="G60" i="2"/>
  <c r="G59" i="2"/>
  <c r="G58" i="2"/>
  <c r="G57" i="2"/>
  <c r="G56" i="2"/>
  <c r="G55" i="2" l="1"/>
  <c r="G53" i="2"/>
  <c r="G52" i="2"/>
  <c r="G51" i="2"/>
  <c r="G50" i="2"/>
  <c r="G49" i="2"/>
  <c r="G70" i="2" l="1"/>
</calcChain>
</file>

<file path=xl/sharedStrings.xml><?xml version="1.0" encoding="utf-8"?>
<sst xmlns="http://schemas.openxmlformats.org/spreadsheetml/2006/main" count="166" uniqueCount="155">
  <si>
    <t xml:space="preserve">Номер: </t>
  </si>
  <si>
    <t>Статус</t>
  </si>
  <si>
    <t>ЗАГАЛЬНА ІНФОРМАЦІЯ ПРО ГРАНТ</t>
  </si>
  <si>
    <t>Номер гранту:</t>
  </si>
  <si>
    <t>Основний реципієнт:</t>
  </si>
  <si>
    <t>Аналіз діяльності програми – Звітний період:</t>
  </si>
  <si>
    <t>Аналіз діяльності програми – Період діяльності:</t>
  </si>
  <si>
    <t>Початок роботи:</t>
  </si>
  <si>
    <t>Закінчення роботи:</t>
  </si>
  <si>
    <t>Опис показника</t>
  </si>
  <si>
    <t>Номер завдання</t>
  </si>
  <si>
    <t>Запланована ціль на поточний момент</t>
  </si>
  <si>
    <t>Причини розбіжностей</t>
  </si>
  <si>
    <t>Ім'я:</t>
  </si>
  <si>
    <t>Посада:</t>
  </si>
  <si>
    <t>Дата та місце:</t>
  </si>
  <si>
    <t>Бюджет за звітний період</t>
  </si>
  <si>
    <t xml:space="preserve">Фактичні витрати за звітний період </t>
  </si>
  <si>
    <t xml:space="preserve">Звіт про аналіз діяльності проекту ГФ </t>
  </si>
  <si>
    <t>Початок роботи проекту</t>
  </si>
  <si>
    <t>ПЕРІОД АНАЛІЗУ ДІЯЛЬНОСТІ ПРОЕКТУ</t>
  </si>
  <si>
    <t xml:space="preserve">Фактичний результат </t>
  </si>
  <si>
    <t xml:space="preserve">Виконання у % </t>
  </si>
  <si>
    <t xml:space="preserve">Причини відхилення від цільових показників програми </t>
  </si>
  <si>
    <t>Спеціальні умови</t>
  </si>
  <si>
    <t>Номер показника</t>
  </si>
  <si>
    <t>Відсоток використання коштів</t>
  </si>
  <si>
    <t xml:space="preserve">Підписано від імені Основного реципієнта: </t>
  </si>
  <si>
    <t>Модуль</t>
  </si>
  <si>
    <t>№</t>
  </si>
  <si>
    <t>UKR-C-UCDC</t>
  </si>
  <si>
    <t>Рік</t>
  </si>
  <si>
    <t>Генеральний директор ДУ "Центр громадського здоров'я МОЗ України"</t>
  </si>
  <si>
    <t>Державна установа "Центр громадського здоров'я МОЗ України"</t>
  </si>
  <si>
    <t>Курпіта Володимир Іванович</t>
  </si>
  <si>
    <t>TCS-1(M)</t>
  </si>
  <si>
    <t>А.  Показники результатів виконання програми</t>
  </si>
  <si>
    <t>Б. Коментарі ОР щодо виконання спеціальних умов, зазначених в угоді про надання гранту</t>
  </si>
  <si>
    <t>Коментарі ЦГЗ щодо дій з метою виконання умов</t>
  </si>
  <si>
    <t>Загальні витрати</t>
  </si>
  <si>
    <t xml:space="preserve"> </t>
  </si>
  <si>
    <t>KP Other-1</t>
  </si>
  <si>
    <t>KP-1d(M)</t>
  </si>
  <si>
    <t>TB/HIV-5</t>
  </si>
  <si>
    <t>TB/HIV-6(M)</t>
  </si>
  <si>
    <t>TCP-1(M)</t>
  </si>
  <si>
    <t>MDR TB-2(M)</t>
  </si>
  <si>
    <t>MDR TB-3(M)</t>
  </si>
  <si>
    <t>MDR TB-4</t>
  </si>
  <si>
    <t>KP-1c(M)</t>
  </si>
  <si>
    <t>KP-1a(M)</t>
  </si>
  <si>
    <t>KP-3d(M)</t>
  </si>
  <si>
    <t>KP Other 2</t>
  </si>
  <si>
    <t>KP-3a(M)</t>
  </si>
  <si>
    <t>KP-3c(M)</t>
  </si>
  <si>
    <t>MDR TB-8</t>
  </si>
  <si>
    <t>KP-5</t>
  </si>
  <si>
    <t xml:space="preserve">В: Загальні витрати </t>
  </si>
  <si>
    <t>м. Київ,  _______________2019 року</t>
  </si>
  <si>
    <t>92,57%</t>
  </si>
  <si>
    <t xml:space="preserve">1.Бюджет програми в об’єднаному описі гранту, що додається у Графіку I, відображає загальну суму фінансування, який Глобальний Фонд надасть для програми. Бюджет програми може частково фінансуватися за рахунок коштів гранту, наданих Основному Реципієнту за попередньою Угодою про надання гранту, використання яких для реалізації програми Глобальний фонд схвалив за поточною Угодою про надання гранту ("Грантові кошти попереднього періоду"), а також додаткових Грантових коштів в обсязі не більше граничної суми, передбаченої п. 3.6 Підтвердження надання гранту. Якщо Глобальний фонд схвалив використання Грантових коштів попереднього періоду, Глобальний фонд може зменшити суму грантових коштів, як передбачено п. 3.6 Підтвердження надання гранту на суму грантових коштів попереднього періоду, а визначення грантових коштів, що міститься у п. 2.2. Правил Глобального фонду щодо надання грантів (2014), включатиме будь-які грантові кошти попереднього періоду.
2. Всі негрошові активи, що залишилися від діяльності за будь-якими попередніми Угодами про надання гранту на дату початку періоду впровадження, підлягають належному обліку та документуванню ("Активи попередніх програм"). Якщо інше не погоджено з Глобальним фондом, визначення програмних активів, наведене у п. 2.2 Правил Глобального фонду щодо надання грантів (2014), включатиме будь-які Активи попередніх програм.
 3. Для уникнення сумніву, окрім випадків, коли це чітко передбачено цим документом, ніщо в чинній Угоді про надання гранту не впливатиме на обов'язки Грантоотримувача та/або Основного Реципієнта за будь-якою(и) попередньою(и) Угодою(ами) про надання гранту (в тому числі обов'язки щодо фінансової та іншої звітності). 
</t>
  </si>
  <si>
    <t>Виконано</t>
  </si>
  <si>
    <t>Усі негрошові активи зареєстровані на реципієнта гранту. Основні фонди взяті на баланс, ними користуються відповідно до їх призначення. До того ж, усі основні фонди, придбані за рахунок коштів ГФ, починаючи з 2012 року, включено у зведений фінансовий звіт для компанії Deloitte.</t>
  </si>
  <si>
    <t>В процесі</t>
  </si>
  <si>
    <t>Перед використанням Грантових коштів для фінансування закупівель протитуберкульозних препаратів другої лінії, та для кожної заявки на видачу коштів, в тому числі коштів для закупівлі протитуберкульозних препаратів другої лінії та препаратів для лікування мультирезистентного туберкульозу, Основний Реципієнт повинен надати Глобальному фонду письмове підтвердження кошторису та кількості протитуберкульозних препаратів другої лінії, що будуть закуплені Основним Реципієнтом в агента із закупівель Глобального механізму по забезпеченню лікарськими засобами, які за суттю та формою задовольнятимуть вимоги Глобального фонду, якщо Глобальним фондом в письмовій формі не повідомлено інше.</t>
  </si>
  <si>
    <t>Перед використанням коштів ГФ заявки на закупівлі препаратів другої лінії було погоджено із Глобальним Фондом та отримано підтвердження замовлення препаратів для лікування мультирезистентного туберкульозу (лист електронною поштою від ГФ від 13.07.2018).</t>
  </si>
  <si>
    <t xml:space="preserve">Основний Реципієнт має співпрацювати з регіональним Комітетом зеленого світла (рКЗС) у рамках ініціативи регіонального Комітету зеленого світла з надання Основному Реципієнту допомоги у контексті моніторингу та розширення послуг, що стосуються мультирезистентного туберкульозу, які пропонуються у країні. Відповідно, Основний Реципієнт має передбачити у бюджеті та дозволити виплату Глобальним Фондом суми не більше 50 000 дол. США або меншої суми, яка має бути погоджена з Комітетом зеленого світла та Глобальним фондом, кожного року на покриття послуг Комітету зеленого світла. </t>
  </si>
  <si>
    <t xml:space="preserve">Щорічна сума 50 000 дол. США на покриття послуг Комітету зеленого світла (КЗС) включена у бюджет ЦГЗ (загальна сума на період 2018-2020 складає 150 000 дол. США). ГФ переводить цю суму безпосередньо КЗС. Підтердження від ГФ щодо сплати послуг КЗС у 2018 було отримано 17.12.2018. </t>
  </si>
  <si>
    <t>Стосовно розділу 7.6 ("Право доступу") Порядку надання грантів, сторони розуміють та погоджуються, що (1) Глобальний Фонд може збирати чи намагатися збирати дані, і такі дані можуть містити інформацію, яка може бути використана для ідентифікації певної особи або осіб, та що (2) Грантоотримувач провів або забезпечив проведення перед збором даних та після цього будь-яких заходів, які необхідні згідно з чинним законодавством України для забезпечення того, що така інформація може бути передана Глобальному Фонду на його вимогу у вказаних цілях.</t>
  </si>
  <si>
    <t>Ця умова не передбачає будь-яких дій з боку ОР, і ОР погоджується з цим.</t>
  </si>
  <si>
    <t>Планове звітування</t>
  </si>
  <si>
    <t>Управління грантом</t>
  </si>
  <si>
    <t>Закупівлю рентгеновських апаратів для військових та їх доставу було перенесено з 2018 на 2019 рік.</t>
  </si>
  <si>
    <t xml:space="preserve">Організація послуг та адміністративно-господарське управління </t>
  </si>
  <si>
    <t>Дотримання лікування</t>
  </si>
  <si>
    <t>Покращення управління поточним фінансуванням (не УДФ)</t>
  </si>
  <si>
    <t>Інші інформаційні системи громадського здоров'я та інтервенції з МіО</t>
  </si>
  <si>
    <t>Лікування: МР-ТБ</t>
  </si>
  <si>
    <t>Виявлення хворих та діагностика: МР-ТБ</t>
  </si>
  <si>
    <t>Лікування ТБ на рівні громади</t>
  </si>
  <si>
    <t>Інші інтервенції стосовно політики та принципів управління</t>
  </si>
  <si>
    <t>Стратегія закупівель</t>
  </si>
  <si>
    <t>Поведінкові інтервенції для секс працівників</t>
  </si>
  <si>
    <t>Поведінкові інтервенції для ЧСЧ</t>
  </si>
  <si>
    <t>Дослідження</t>
  </si>
  <si>
    <t>Програми обміну шприців та голок для ЛВІН та їх партнерів</t>
  </si>
  <si>
    <t>Лабораторні системи для профілактики, контролю та епідеміологічного нагляду за захворюваннями</t>
  </si>
  <si>
    <t>Профілактика, діагностика та лікування опортуністичних інфекцій</t>
  </si>
  <si>
    <t>Якість програми та даних</t>
  </si>
  <si>
    <t>Моніторинг лікування - Вірусне навантаження</t>
  </si>
  <si>
    <t>Надання диференційованих АРТ послуг</t>
  </si>
  <si>
    <t>Ґрунтуючись на схваленому способі виконання, що передбачає передачу закупівлі товарів медичного призначення від неурядових основних реципієнтів до урядового Основного Реципієнта, до 1 січня 2019 року включно, Основний Реципієнт створить Національну закупівельну агенцію та забезпечить функціонування ланцюга поставок, що гармонізує закупівлі Грантоотримувача та Глобального Фонду. Залучення Глобального Фонду до закупівель товарів медичного призначення через таку Національну закупівельну агенцію здійснюватиметься за погодженням Глобального Фонду.</t>
  </si>
  <si>
    <t xml:space="preserve">План МіО щодо ТБ:
27 грудня 2017 року Кабінет Міністрів України прийняв відповідний наказ № 1011-р "Про затвердження Концепції національної цільової соціальної програми боротьби з туберкульозом на 2018-2021 роки". У листопаді 2018 року робоча група доопрацювала Національний план МіО щодо ТБ. Він був затверджений ГФ і поданий на схвалення до ВООЗ.
Наступні кроки:
1. Схвалення/коментарі від ВООЗ
2. Затвердження та підписання наказу Міністерством охорони здоров'я України.
ГФ прийняв та затвердив план МіО щодо ВІЛ, з указанням витрат, які будуть фінансуватись за рахунок гранту.
</t>
  </si>
  <si>
    <t>Разом з останньою інформацією щодо впровадження Плану переходу (20-50-80) (у Додатку) див. наступні документи. а) фінансове обґрунтування для Указу №298, який підписала в. о. Міністра охорони здоров'я Др Уляна Супрун; указ також було подано до Міністерства фінансів (що дозволяє фінансувати послуги у 3-му та 4-му кварталі 2019 року); б) бюджетна декларація, подана до Міністерства охорони здоров'я України (та Міністерства фінансів), яка включає послуги з лікування та протидії ВІЛ на період 2020-2022 рр. з витратами, запропонованими на 3-річний бюджетний період, виділена зеленим кольором та вказана в гривнях (приблизно 6 900 000 дол. США у 2020 році, та 8 400 000 дол. США  щорічно у 2021 і 2022 рр)</t>
  </si>
  <si>
    <t>Центральне закупівельне агентство (ЦЗА) Державне підприємство "Медичні закупівлі" було створено 23.10.2018 р. наказом МОЗ України. Протягом звітного періоду способи закупівлі були узгоджені з ГФ. Підтвердження про виконання рекомендацій Офісу Генерального Інспектора (ОГІ) щодо створення ЦЗА було отримано від ГФ 13.11.2018. Після цього ГФ дав згоду використання коштів ГФ для розбудови потенціалу ЦЗА у 2019 році (лист електронною поштою від 28.11.2018). Використання коштів ГФ на закупівлю різних товарів медичного призначення також було узгоджене з Донором протягом звітного періоду. Відповідно до досягнутої угоди, всі товари медичного пизначення, які будуть закуплені у 2019 році, було розподілено між Альянсом, Мережею та новоствореною ЦЗА.</t>
  </si>
  <si>
    <t>ВООЗ витратила менше коштів, ніж передбачалося у 2018 році, залишок коштів на балансі перенесено у 2019 рік. Компонент RSSH (субгрантування для розвитку мережі регіональних центрів громадського здоров'я) розпочався з великою затримкою (більше ніж на 6 місяців). Через це діяльність не тільки на регіональному, а й на національному рівні (наприклад, технічна підтримка) була реалізована лише частково, що і призвело до значної економії коштів.</t>
  </si>
  <si>
    <t xml:space="preserve"> На регіональному рівні фактична діяльність розпочалася із затримкою (приблизно на  2-3 місяці).</t>
  </si>
  <si>
    <t>Протягом 2018 року не було проведено навчання з управління ризиками та покращення потенціалу через затримку в реалізації загальної реформи охорони здоров'я; очікується, що ці кошти будуть використані у 2019 році</t>
  </si>
  <si>
    <t>План навчання був оптимізований з урахуванням проведення розробки та затвердження клінічних рекомендацій щодо ВІЛ та ТБ. Таким чином, кількість клінічних навчань значно скоротилася.</t>
  </si>
  <si>
    <t>Кошти, заощаджені в цій категорії (регіональні консультанти пенитенциарної системи) перенесено, вони будуть використані у 2019. Процес відбору регіональних консультантів було затримано у 2018 році.</t>
  </si>
  <si>
    <t>Центральне Закупівельне Агенство почало роботу у кінці 2018 року. Бюджет 2018 перенесено у 2019 рік, він буде використовуватись для потреб розбудови ЦЗА</t>
  </si>
  <si>
    <t>Реальні потреби у аутріч-працівниках для проведення інтервенцій зросли у порівнянні з початковим бюджетом, який базується на реальній кількості клієнтів (Аутріч-працівники категорії 1.2)</t>
  </si>
  <si>
    <t>На регіональному рівні фактична діяльність почалася із запізненням (приблизно на 2-3 місяці). Реальна потреба в аутріч-працівниках для цієї інтервенції зменшилася в порівнянні з початковим бюджетом, який базується на реальній кількості клієнтів.</t>
  </si>
  <si>
    <t>Деякі контракти на проведення досліджень були заздалегідь сплачені у 2018. Усі дослідження будуть проведені у 2019.</t>
  </si>
  <si>
    <t>Закупівлю ліків проти опортуністичних інфекцій перенесено з 2018 на 2019 рік. Лише декілька контрактів були заздалегідь сплачені у 2019 році. Основний об'єм цих закупівель буде проведено у 2019.</t>
  </si>
  <si>
    <t xml:space="preserve">Закупівля тестів для визначення вірусного навантаження переноститься з 2018 на 2019 рік. Лише декілька контрактів були зазадалегідь сплачені у 2019 році. Основний об'єм цих закупівель буде проведено у 2019. </t>
  </si>
  <si>
    <t>У 2018 році не провели навчання по системі оціки якості даних рутинного збору. У 2018 році відбор консультантів МіО відбувся із запізненням. Заощаджені кошти у цій категорії (консультанти МіО та моніторингові візити) перенесені, їх використають у 2019 році.</t>
  </si>
  <si>
    <t>До червня 2018 року Основний Реципієнт повинен надати Глобальному Фонду плани моніторингу і оцінки щодо ВІЛ та туберкульозу,  які за суттю та формою задовольнятимуть вимоги Глобального Фонду, плани слід розробляти спільно з Глобальним Фондом та під керівництвом КМК.</t>
  </si>
  <si>
    <t>Відсоток ЛВІН, охоплених програмами профілактики ВІЛ - визначений пакет послуг</t>
  </si>
  <si>
    <t xml:space="preserve">Відсоток зареєстрованих нових та пацієнтів, які повторно захворіли на туберкульоз, та мають документально підтверджений ВІЛ-статус </t>
  </si>
  <si>
    <t>Індикатор відповідає діяльності ЦГЗ. Дані збираються за допомогою програми управління даними з туберкульозу. Основними причинами недостатньої ефективності є відмова пацієнтів від АРТ, тяжкість клінічного стану пацієнта, що не дозволяє застосовувати АРТ, ранню смертність пацієнтів з підтвердженою ВІЛ-інфекцією до початку лікування АРТ. Розширення програм тестування на ВІЛ допоможе виявити пацієнтів на ранніх стадіях та вирішити цю проблему</t>
  </si>
  <si>
    <t xml:space="preserve">Кількість поставлених на диспансерний облік з усіма формами туберкульозу (тобто, бактеріологічно підтверджений + клінічно діагностований), включаючи нові та повторні випадки захворювання </t>
  </si>
  <si>
    <t xml:space="preserve">Кількість повідомлених випадків захворювання на РР-TБ та/або МР-TБ  </t>
  </si>
  <si>
    <t xml:space="preserve">Відсоток пацієнтів з РР-ТБ та/або МР-ТБ, які почали лікуватися від МР-ТБ, але були втрачені для подальшого спостереження протягом перших шести місяців курсу лікування </t>
  </si>
  <si>
    <t>Індикатор відповідає діяльності ЦГЗ. 7,5% пацієнтів з когорти третього та четвертого кварталу 2017 року перервали курс лікування протягом перших 6 місяців (дані збираються за допомогою програми управління даними з туберкульозу). Зменшення втрачених для подальшого спостереження серед випадків МР-ТБ є одним з основних завдань поточної програми. Порівняно з попереднім періодом, цей індикатор значно покращився, що свідчить про ефективність соціальної та психологічної підтримки пацієнтів під час лікування.</t>
  </si>
  <si>
    <t>Відсоток ВІЧ-інфікованих, які вперше були включені в програму лікування ВІЧ, та почали проходити профілактику ТБ</t>
  </si>
  <si>
    <t>Економія коштів пояснюється тим, що друк інформаційних листків щодо ВІЛ та ТБ коштував менше, ніж планувалося</t>
  </si>
  <si>
    <t>Відсоток робітників комерційного сексу (РКС), охоплених програмами профілактики ВІЛ – визначений пакет послуг</t>
  </si>
  <si>
    <t>Відсоток ЧСЧ, охоплених програмами профілактики ВІЛ – визначений пакет послуг</t>
  </si>
  <si>
    <t>Відсоток ЛВІН, що пройшли тестування на ВІЛ протягом звітного періоду, та знають свої результати</t>
  </si>
  <si>
    <t>Частка ВІЛ-інфікованих ЛВІН, які зареєстровані (залучені до програм лікування) у центрах СНІДу протягом звітного періоду.</t>
  </si>
  <si>
    <t>Відсоток чоловіків, які мають секс з чоловіками, пройшли тестування на ВІЛ протягом звітного періоду і знають свої результати</t>
  </si>
  <si>
    <t xml:space="preserve">Індикатор відповідає діяльності Альянсу та ЦГЗ.
% досягнення: 38,58% / 37,7% * 100% = 102%
Джерело даних: рутинна звітність (звітність за програмами, агрегована за даними НУО), оціночна чисельність групи. Коментарі ЦГЗ: Для пілотного проекту було обрано дві моделі - централізована та децентралізована. Централізована модель передбачає виділення коштів на національному рівні, відбір керуючого партнера на національному рівні, вибір постачальників на місцевому рівні та укладання контрактів з організацією-партнером. За централізованою моделлю було відібрано двох національних координаторів (Мережа та Альянс). Децентралізована модель передбачає виділення коштів (або переказ коштів) на регіональному рівні, вибір керуючого партнера на регіональному рівні та закупівлю послуг від місцевого постачальника. Передбачається, що після впровадження пілотів регіональні (обласні) центри охорони здоров'я стануть керуючими партнерами на регіональному рівні. Полтавська та Сумська області були відібрані як пілотні регіони, а послуги закуповувалися місцевими регіональними координаторами через державну систему електронних закупівель Prozorro. У 2018 році у Полтавській та Сумській областях було проведено тестування на ВІЛ-інфекцію серед 1098 СП (у другій половині 2018 року - 844).Фактичні дані цього показника відображають відсоток СП, які пройшли швидкі тести на ВІЛ (та отримади результати), які забезпечувалися НУО, що реалізують проекти з профілактики та інтервенції OCF серед РКС протягом 1 січня 2018 - 31 грудня 2018 року:
1) Протягом звітного періоду 30 274  СП були охоплені за допомогою самотестування на ВІЛ на аутріч сайтах у рамках проектів, що фінансуються ГФ: 27 426 СП були охоплені на контрольованій урядом території України, 1382 СП- у районах військового конфлікту на сході України, а 1514 - у Криму. Частина послуг з тестування на ВІЛ була реалізована через урядовий механізм - 5 325 СП були охоплені за рахунок коштів ЦГЗ (грант ГФ); 25 042 СП - ОР Альянс. У звітному періоді 7,441 нових СП пройшли тестування швидкими тестами на ВІЛ та отримали результати (24,6%). Протягом цього періоду було протестовано 92% нових клієнтів. В результаті 272 СП виявилися ВІЛ- позитивними. Серед нових клієнтів 2,7% СП отримали позитивні результати, а серед клієнтів існуючих профілактичних проектів - 0,3%.
2) На додаток до самостійного тестування на ВІЛ на аутріч сайтах, була впроваджена інтервенція з оптимізованого виявлення випадків (OCF), через розширеного залучення контактів з груп високого ризику, починаючи з позитивних випадків, виявлених під час тестування на аутріч сайтах і допомозі у пошуку додаткових ВІЛ-позитивних випадків, які були виявлені на аутріч сайтах - 631 СП, які були додатково охоплені тестуванням на ВІЛ через інтервенції OCF (ГФ і CDC):
- Інтервенція OCF серед СП, що фінансується за рахунок каталітичного фінансування ГФ, дозволила провести тестування 785 СП, з них 503 СП не були протестовані в проектах аутріч протягом звітного періоду. Сайти почали реалізовувати діяльність з червня 2018 року (хоча планувалося, що почнеться у квітні). 
33 представники СП - клієнти ГФ OCF, які відповідали визначенню випадка (не зареєстровані в центрах СНІДу або втрачені для подальшої медичної допомоги протягом останніх 6 місяців; не отримували одночасно послуги CITI в інших проектах), були зараховані до CITI протягом звітного періоду.
- Завдяки інтервенції CDC OCF у звітному періоді пройшли тестування 210 партнерів СП-ЛВІН/ЛВІН, серед яких 128 партнерів СП-ЛВІН/ЛВІН не були протестовані в проектах ГФ. 2 партнера СП-ЛВІН/ЛВІН - клієнти CDC OCF, які відповідали визначенню випадка, були зараховані до CITI.
</t>
  </si>
  <si>
    <t xml:space="preserve"> Кількість та відсоток ЛВІН, що отримують ЗПТ</t>
  </si>
  <si>
    <t>Відсоток ВІЛ-інфікованих людей, які отримують АРТ</t>
  </si>
  <si>
    <t xml:space="preserve">Індикатор відповідає діяльності ЦГЗ. Дані збираються за допомогою звичайних щомісячних звітів і відкрито публікуються на веб-сайті ЦГЗ. На виконання впливає сукупність причин: 
1. На даний момент охоплення програмою ЗПТ обчислюється на основі потреб регіонів, які, у свою чергу, базуються на кількості осіб, які зареєстровані внаслідок використання психотропних речовин. Кількість зареєстрованих ЛВІН значно відрізняється від попередньо розрахованої кількості осіб, що вживають опіоїди, і не відображає реальну ситуацію. Методологія оцінювання нових потреб ЗПТ повинна бути подана до МОЗ у другому кварталі 2019 року.
2. Національні цілі охоплення ЗПТ проходять процес схвалення, який буде завершено до кінця другого кварталу 2019 року.
3. Труднощі у координації зусиль усіх стратегічних партнерів вирішуються через активну роботу та за допомогою регулярних зустрічей, що спрямовані на перенаправлення клієнтів програм зменшення шкоди до місць проведення ЗПТ.
4. Недостатня мотивація медичного персоналу наркологічної служби для збільшення кількості клієнтів на існуючих місцях проведення ЗПТ. ЦГЗ аналізує існуючу регуляторну базу у пошуках нових механізмів фінансування медичного персоналу.
</t>
  </si>
  <si>
    <t xml:space="preserve">Індикатор відповідає діяльності ЦГЗ. Дані збираються за звичайною формою звітності №56. За даними ОР Мережа, 10 616 осіб на цей час отримують антиретровірусну терапію на територіях Донецької області, непідконтрольних уряду України, 1 742 на територіях Луганської області, непідконтрольних уряду України, 6 501 в АР Крим, та 1 406 у м. Севастополі. Зауважте: згідно з оцінкою ПЗ Spectrum за 2018 рік, в Україні проживає 240 000 ЛЖВ (всі вікові групи), включаючи АР Крим, місто Севастополь та території, що непідконтрольні уряду. Наразі, технічно неможливо отримати оціночні дані, лише для підконтрольних уряду територій України.
Практично всі пацієнти, які регулярно відвідують медичні установи, отримують АРТ. Таким чином, рівень охоплення АРТ у диспансерній групі (за винятком втрачених для подальшого спостереження) перевищує 90% у Донецькій, Запорізькій, Луганській, Полтавській, Херсонській та Черкаській областях. Згідно з вимогами існуючої нормативної бази, пацієнта не можна виключити з диспансерної групи протягом 5 років з моменту останнього відвідування. Зараз ці правила формування диспансерної групи переглядаються.
Однією з причин невиконання показника є невелика кількість пацієнтів, у яких ВІЛ діагностується вперше. У 2018 році в Україні офіційно зареєстровано 18098 нових випадків ВІЛ-інфекції, включаючи дітей з невизначеним ВІЛ-статусом. В Україні є достатня кількість АРТ-препаратів, а терапія пропонується всім пацієнтам, незалежно від імунологічних показників.
Після повного запуску програм тестування в Україні та посилення тестування та виявлення ЛЖВ (кінець 2019 року), більше пацієнтів будуть отримувати АРТ
</t>
  </si>
  <si>
    <t xml:space="preserve"> TB/HIV-4.1</t>
  </si>
  <si>
    <t>Відсоток ВІЛ-інфікованих нових та пацієнтів, які повторно захворіли на туберкульоз та отримують АРТ під час лікування туберкульозу</t>
  </si>
  <si>
    <t>Кількість випадків захворювання на РР-TБ та/або МР-TБ  пацієнтами, які почали отримувати лікавання препаратами другого ряду</t>
  </si>
  <si>
    <t>Кількість випадків туберкульозу з розширеною резистентністю (РР ТБ) залучених до лікування</t>
  </si>
  <si>
    <t>Відсоток осіб, які знаходяться в програмі ЗПТ (замісна підтримувальна терапія),та отримують лікування протягом не менше 6 місяців</t>
  </si>
  <si>
    <t xml:space="preserve">Індикатор відповідає діяльності Альянсу та ЦГЗ.                                                                                                                                                                                                   % досягнення: 38,28% / 37,26% * 100% = 103%
201 зі звітної кількості - чоловіки
30 425 зі звітної кількості - жінки
34 зі звітної кількості  - трансгендери
Фактичний звіт за цим показником відображає кількість та % окремих РКС, охоплених протягом 1 липня 2018 - 31 грудня 2018 року профілактичними послугами НУО, які отримують фінансування ГФ. Цей показник відображає кількість окремих РКС, які отримали всі елементи мінімального пакету послуг протягом періоду, включаючи отримання презервативів та консультування. Джерело даних: рутинна звітність (програмна звітність, агрегована за даними НУО), оціночна чисельність групи. У звітному періоді проектами, які фінансувалися ГФ, було охоплено 30 660 РКС: з них 26 825 СВ були охоплені на контрольованій урядом території України, 1 579 - у районах військового конфлікту на сході України та 2 320 - у Криму. 5 538 РКС (20,6% охоплення, за винятком Криму та районів військового конфлікту на сході України) отримували послуги за рахунок коштів ЦГЗ (грант ГФ); 25,221 РКС були охоплені послугами, що забезпечує Альянс. Коментарі ЦГЗ: Для пілотного проекту було обрано дві моделі - централізована та децентралізована. Централізована модель передбачає виділення коштів на національному рівні, відбір керуючого партнера на національному рівні та вибір постачальників на місцевому рівні та укладання контрактів з організацією-партнером. За централізованою моделлю було відібрано двох національних координаторів (Мережа та Альянс). Децентралізована модель передбачає виділення коштів (або переказ коштів) на регіональному рівні, вибір керуючого партнера на регіональному рівні та закупівлю послуг від місцевого постачальника. Передбачається, що після впровадження пілотів регіональні (обласні) центри охорони здоров'я стануть керуючими партнерами на регіональному рівні. Полтавська та Сумська області були відібрані як пілотні регіони, а послуги були закуплені на місці місцевими регіональними координаторами через державну систему електронних закупівель Prozorro. У Полтавській та Сумській областях у 2018 році було охоплено 1310 РКС (у другому півріччі 2018 року - 801) З представниками РКС працювали 41 організація. Діяльність проводилася відповідно до робочого плану.
</t>
  </si>
  <si>
    <t xml:space="preserve">Індикатор відповідає діяльності Альянсу та ЦГЗ.
% досягнення: 43,99% / 44,00% * 100% = 100%
113 188 зі звітної  кількості - чоловіки
39 425 зі звітної  кількості - жінки
Фактичні дані щодо цього показника відображають кількість та % окремих ЛВІН, охоплених у період з 1 липня 2018 року по 31 грудня 2018 року профілактичними послугами НУО, які отримують фінансування ГФ. Цей показник відображає кількість окремих клієнтів ЛВІН, які отримали всі елементи мінімального пакету послуг протягом цього періоду, включаючи шприци або голки, презервативи та консультування. Джерело даних: рутинна звітність (звітність за програмами, що об’єднується за даними НУО), оцінка кількості населення.
У звітному періоді проектами, які фінансуються ГФ, було охоплено 152 613 ЛВІН: 133 603 ЛВІН - на контрольованій урядом України території, 12 983 ЛВІН - у районах військового конфлікту на сході України та 7 477 ЛВІН - у Криму.
27 528 ЛВІН (20,6% охоплення, за винятком Криму та районів військового конфлікту на сході України) отримували послуги через фонди ЦГЗ (грант ГФ); 126 741 ЛВІН були охоплені ОР Альянс.
Коментарі ЦГЗ: Для пілотного проекту було обрано дві моделі - централізована та децентралізована. Централізована модель передбачає виділення коштів на національному рівні, відбір керуючого партнера на національному рівні та вибір постачальників на місцевому рівні, а також укладання контрактів з організацією-партнером. Згідно з централізованою моделлю було відібрано двох національних координаторів (Мережа та Альянс). Децентралізована модель передбачає виділення коштів (або переказ коштів) на регіональному рівні, вибір керуючого партнера на регіональному рівні та закупівлю послуг від місцевого постачальника. Передбачається, що після впровадження пілотних проектів, регіональні (обласні) центри охорони здоров'я стануть керуючими партнерами на регіональному рівні. Полтавська та Сумська області були відібрані як пілотні регіони, а послуги закуповуються місцевими регіональними координаторами через державну систему електронних закупівель Prozorro. У 2018 році в Полтавській та Сумській областях було охоплено 7 745 ЛВІН (3 961 у другій половині 2018 року).
З ЛВІН працювали 50 організацій. Діяльність проводилася відповідно до робочого плану
</t>
  </si>
  <si>
    <t xml:space="preserve"> Індикатор відповідає діяльності ЦГЗ. Збір даних проводився через програму управління даними з туберкульозу e-TB manager. </t>
  </si>
  <si>
    <t>Індикатор відповідає діяльності ЦГЗ. Дані збираються за допомогою реєстру хворих на туберкульоз e-TB менеджер. Невиконання показника можна пояснити відсутністю додаткової фінансової мотивації медичних працівників та процесом реформування первинної медичної допомоги. Додаткові премії за результати лікування сімейними лікарями будуть запроваджені у другому кварталі 2019 року. Для досягнення цільового результату у наступному звітному періоді ЦГЗ підготувала стратегію реформування лікування туберкульозу, яка включає додаткові заходи на регіональному рівні для залучення вразливих і важкодоступних груп та розширення виявлення ТБ. Плюс, додаткові 45 GeneXperts (установка планується цього року) збільшать рівень виявлення туберкульозу на 5%. Крім того, у березні цього року, ЦГЗ прийматиме місію ВООЗ для перегляду шляхів розрахунку показників по ТБ для України, щоб уникнути завищених індикаторів</t>
  </si>
  <si>
    <t>Індикатор відповідає діяльності ЦГЗ. Дані збираються за допомогою реєстру хворих на туберкульоз e-TB менеджер. Індикатор включає кількість виявлених випадків РР та/або МР ТБ, як у цивільному, так і в пенітенціарному секторах. Виконання показника покращиться з розширенням охоплення GeneXpert, що активізує виявлення РР-TБ та MР-TБ. Крім того, у березні цього року, ЦГЗ прийматиме місію ВООЗ для перегляду шляхів розрахунку показників по ТБ для України, щоб уникнути завищених індикаторів.</t>
  </si>
  <si>
    <t>Індикатор відповідає діяльності ЦГЗ. Дані збираються за допомогою  реєстру хворих на туберкульоз. Індикатор включає кількість випадків РР та/або МР ТБ як у цивільному, так і в пенітенціарному секторах, які почали проходити терапію другого ряду. Індикатор МР ТБ-3 (М) тісно пов'язаний з індикатором МР ТБ-2 (М) (кількість повідомлених випадків РР та/або МР туберкульозу). Виконання цього показника покращиться в наступному звітному періоді завдяки наявності та інтенсивному використанню нових препаратів (деламанід та бедаквілін) для нових та існуючих випадків мультирезистентного ТБ та туберкульозу розширеною резизистентністю (включаючи тих, хто зараз перебуває на паліативному лікуванні)</t>
  </si>
  <si>
    <t>Індикатор відповідає діяльності ЦГЗ. Дані були зібрані за вимогою регіональними закладами охорони здоров'я. Низька ефективність пов'язана з високим рівнем захворюваності на туберкульоз серед ЛЖВ в Україні. 1/4 (а саме, 3 605) осіб, які були вперше залучені до лікування ВІЛ, потребують лікування від туберкульозу, тому вони не можуть отримувати профілактичне лікування</t>
  </si>
  <si>
    <t xml:space="preserve">Індикатор відповідає діяльності Альянсу та ЦГЗ.
% досягнення: 16,46% / 17,08% * 100% = 96%.
29 873 зі звітної кількості - чоловіки
8 зі звітної кількості - трансгендери
Фактичні дані цього показника відображають кількість та% окремих ЧСЧ, які були охоплені профілактичними послугами НУО у період з 1 липня 2018 року по 31 грудня 2018 року, які отримують фінансування ГФ.  Цей показник відображає кількість окремих ЧСЧ, які отримали всі елементи мінімального пакету послуг протягом періоду, включаючи презервативи та консультування. Джерело даних: рутинна звітність (звітність за програмами, агрегована за даними НУО), оціночна чисельність групи. За звітний період проектами, які фінансувалися ГФ, було охоплено 29 881 ЧСЧ: 28,276 ЧСЧ - на підконтрольній уряду території України, 640 - у районах військового конфлікту на сході України та 1068 - у Криму. 6 196 ЧСЧ (22% охоплення, за винятком Криму та районів військового конфлікту на сході України) отримували послуги за рахунок фінансування ЦГЗ (грант ГФ); 
23 819 ЧСЧ було охоплено ОР - Альянсом. Коментарі ЦГЗ: Для пілотного проекту було обрано дві моделі - централізована та децентралізована. Централізована модель передбачає виділення коштів на національному рівні, відбір керуючого партнера на національному рівні, вибір постачальників на місцевому рівні та укладання контрактів з організацією-партнером. За централізованою моделлю було відібрано двох національних координаторів (Мережа та Альянс). Децентралізована модель передбачає виділення коштів (або переказ коштів) на регіональному рівні, вибір керуючого партнера на регіональному рівні та закупівлю послуг від місцевого постачальника. Передбачається, що після впровадження пілотів регіональні (обласні) центри охорони здоров'я стануть керуючими партнерами на регіональному рівні. Полтавська та Сумська області були відібрані як пілотні регіони, а послуги були закуплені місцевими регіональними координаторами через державну систему електронних закупівель Prozorro. У 2018 році в Полтавській та Сумській областях було охоплено 1033 ЧСЧ (у другому півріччі 2018 року - 563). З ЧСЧ працювали 20 організацій. 
</t>
  </si>
  <si>
    <t xml:space="preserve">Індикатор відповідає діяльності Альянсу та ЦГЗ.
% досягнення: 49,57% / 48,47% * 100% = 101%
Джерело даних: рутинна звітність (звітність за програмами, агрегована за даними НУО), оціночна чисельність групи. Коментарі ЦГЗ: Для пілотного проекту було обрано дві моделі - централізована та децентралізована. Централізована модель передбачає виділення коштів на національному рівні, відбір керуючого партнера на національному рівні, вибір постачальників на місцевому рівні та укладання контрактів з організацією-партнером. За централізованою моделлю було відібрано двох національних координаторів (Мережа та Альянс). Децентралізована модель передбачає виділення коштів (або переказ коштів) на регіональному рівні, вибір керуючого партнера на регіональному рівні та закупівлю послуг від місцевого постачальника. Передбачається, що після впровадження пілотів регіональні (обласні) центри охорони здоров'я стануть керуючими партнерами на регіональному рівні. Полтавська та Сумська області були відібрані як пілотні регіони, а послуги закуповуються на місці місцевими регіональними координаторами через державну систему електронних закупівель Prozorro. У Полтавській та Сумській областях у 2018 році, тестуванням на ВІЛ було охоплено 5631 ЛВІН (4105 у другій половині 2018 року) Фактичні дані за цим показником являють собою відсоток ЛВІН, які пройшли тестування на ВІЛ швидкими тестами (та отримали результати), які забезпечували НУО, що реалізують проекти з профілактики та інтервенції OCF (оптимізований пошук нових випадків) серед ЛВІН протягом 1 січня 2018 року - 31 грудня 2018 року:
1) Протягом звітного періоду 140 779 ЛВІН було охоплено за допомогою самотестування на ВІЛ в рамках проектів, що фінансуються ГФ: 124 969 ЛВІН було охоплено на контрольованій урядом території України, 11 773 СІН - у районах військових конфліктів на сході України, і 5144 ЛВІН - у Криму. Частина послуг з тестування на ВІЛ була реалізована через урядовий механізм - 26,214 ЛВІН було охоплено за рахунок коштів ЦГЗ (грант ГФ); 116,021 ЛВІН було охоплено Альянсом. За звітний період 34,170 нових ЛВІН пройшли швидкі тести на ВІЛ та отримали результати (24,3%). Протягом цього періоду було протестовано 81% нових клієнтів (ЛВІН). В результаті, у 2 440 ЛВІН було виявлено позитивні результати. Серед нових клієнтів ЛВІН  позитивні результати отримали 4,2%, серед поточних клієнтів профілактичних проектів - 0,9%.2) На додаток до самостійного тестування на ВІЛ на аутріч сайтах, була впроваджена інтервенція з оптимізованого виявлення випадків (OCF) через розширення залучення контактів з груп високого ризику, починаючи з пошуку позитивних випадків, виявлених через тестування на аутріч сайтах; це допомагає знайти додаткові ВІЛ-позитивні випадки через уже виявлені на аутріч сайтах - вагомий показник охоплення у 30 828  відображає додатково протестованих на ВІЛ за допомогою інтервенцій OCF (GF і CDC):
- OCF серед ЛВІН, що фінансуються через PEPFAR, дозволили провести тестування 34 980 ЛВІН, з них 28 734 не проходили тестування в проектах ГФ у звітний період. 1 947 ЛВІН - клієнти CDC OCF, які мають право на отримання лікування (не зареєстровані в центрах СНІДу або втрачені для подальшої медичної допомоги протягом останніх 6 місяців; не отримують послуги CITI одночасно в інших проектах), були зараховані до CITI у звітний період.
- OCF серед ЛВІН, що фінансується за рахунок каталітичного фінансування GF, дозволив перевірити 3,105 ЛВІН, з них 2 128 ЛВІН не проходили тестування в рамках проектів ГФ у звітному періоді. Сайти почали реалізовувати діяльність з червня 2018 року (хоча планувалося, що почнеться у квітні). 148 ЛВІН - клієнтів GF OCF, які мали право на отримання лікування, були зараховані до CITI.
</t>
  </si>
  <si>
    <t xml:space="preserve">Індикатор відповідає діяльності Альянсу та ЦГЗ.
% досягнення: 94,3% / 81% * 100% = 116%. 
Діяльність проводилася відповідно до робочого плану.
94,3% ЛВІН, які отримали позитивні результати після проходження швидких тестів на ВІЛ, проведених в рамках профілактичних проектів у цьому та попередньому періодах, та які знаходиться на диспансерному спостереженні протягом звітного року. Індикатор представляє дані перехресного аналізу. Серед них: - 82,2% поставлені на диспансерне спостереження з аутріч-сайта
- 87,8% поставлені на диспансерне спостереження через проект ГФ OCF
- 102% поставлені на диспансерне спостереження через CDC OCF 
4,535 ЛВІН отримали позитивні результати тесту на ВІЛ, серед яких: 2 440 ЛВІН виявилися позитивними на ВІЛ в в результаті тестування на аутріч сайтах, 148 ЛВІН - клієнти ГФ OCF, які відповідали необхідним критеріям, були зараховані до CITI; 1 947 ЛВІН, клієнти CDC OCF відповідали  критеріям необхідним для  отримання лікування (не зареєстровані в центрах СНІДу або "втрачені для подальшого спостереження" протягом наступних 6 місяців, не отримуючи одночасно послуги CITI в інших проектах) були включені до CITI за звітний період.
- 980 ВІЛ-позитивних ЛВІН (з 4535) пройшли тестування, вони вже були зареєстровані в центрах СНІДу і вважалися "втраченими для подальшого спостереження". 3 352 ВІЛ-позитивних ЛВІН були зареєстровані в центрах СНІДу у 2018 році. Серед них 2 360 чоловіків, 991 - жінки та один трансгендер.                                                                                                                                                                                                                                                                               Дезагрегація за віком: до 18 років - 7 осіб, 19-24 - 105 осіб, 25-34 - 1 020 осіб, 35-39 - 868 осіб, 40 років і старше - 1 352 особи
</t>
  </si>
  <si>
    <t xml:space="preserve">Індикатор відповідає діяльності Альянсу та ЦГЗ. 
% досягнення: 22,1% / 20,51% * 100% = 108%
Джерело даних: рутинна звітність (звітність за програмами, агрегована за даними НУО), оціночна чисельність групи. Коментарі ЦГЗ: Для пілотного проекту було обрано дві моделі - централізована та децентралізована. Централізована модель передбачає виділення коштів на національному рівні, відбір керуючого партнера на національному рівні, вибір постачальників на місцевому рівні та укладання контрактів з організацією-партнером. За централізованою моделлю було відібрано двох національних координаторів (Мережа та Альянс). Децентралізована модель передбачає виділення коштів (або переказ коштів) на регіональному рівні, вибір керуючого партнера на регіональному рівні та закупівлю послуг від місцевого постачальника. Передбачається, що після впровадження пілотів регіональні (обласні) центри охорони здоров'я стануть керуючими партнерами на регіональному рівні. Полтавська та Сумська області були відібрані як пілотні регіони, а послуги закуповувалися місцевими регіональними координаторами через державну систему електронних закупівель Prozorro. 798 ЧСЧ пройшли тестування на ВІЛ у Полтавській Сумській області у 2018 році (і 556 у другій половині 2018 року). Фактичні дані за цим показником відображають відсоток ЧСЧ, які пройшли швидкі тести на ВІЛ (та отримали результати), які забезпечувалися НУО, що реалізують проекти з профілактики та інтервенції з оптимізованого виявлення випадків ВІЛ (OCF) серед ЧСЧ протягом 1 січня 2018 року - 31 грудня 2018 року:1) У звітному періоді 36 378 ЧСЧ було охоплено за допомогою самотестування на ВІЛ-інфекцію в рамках проектів, що фінансуються ГФ: 35 262 ЧСЧ - на контрольованій урядом території України, 536 ЧСЧ - у районах військового конфлікту на схід України, і 659 - у Криму. Частина послуг з тестування на ВІЛ була реалізована через урядовий механізм - 7 890 ЧСЧ було охоплено за рахунок коштів ЦГЗ (грант ГФ); 28,686 ЧСЧ - ОР - Альянсом. У звітному періоді 10 062 нових ЧСЧ пройшли швидкі тести на ВІЛ та отримали результати (27,7%). Протягом цього періоду було перевірено 91% всіх нових клієнтів (ЧСЧ). У результаті 324 ЧСЧ виявилися ВІЛ- позитивними. Серед нових клієнтів 2,1% ЧСЧ отримали позитивні результати, серед поточних клієнтів проектів з профілактики - 0,4%. 
2) На додаток до самостійного тестування на ВІЛ на аутріч сайтах, було впроваджено інтервенцію з оптимізованого  виявлення випадків (OCF), розширення залучення контактів з груп високого ризику, починаючи з позитивних випадків, виявлених через тестування на аутріч-сайтах і допомога у пошуках додаткових  ВІЛ-позитивні випадків на основі виявлених на аутріч сайтах - визначний показник у 3737 ЧСЧ були додатково охоплені тестуванням на ВІЛ за допомогою інтервенцій OCF (GF і CDC):
- OCF серед ЧСЧ, які фінансуються через PEPFAR, дозволили провести тестування 3398 ЧСЧ у звітному періоді, з них 2 951 ЧСЧ не пройшли тестування в проектах ГФ. 43 ЧСЧ - клієнти CDC OCF, які відповідали визначенню випадку (не зареєстровані в центрах СНІДу або втрачені для подальшого спостереження протягом останніх 6 місяців; не отримували одночасно послуги CITI в інших проектах), були зараховані до CITI протягом цього періоду. Діяльність проводилася відповідно до плану роботи.
- OCF серед ЧСЧ, які фінансуються за рахунок каталітичного фінансування ГФ, дозволили провести тестування 835 ЧСЧ у звітному періоді, з них 786 ЧСЧ не пройшли тестування в проектах ГФ. Сайти почали реалізовувати діяльність з червня 2018 року (хоча планувалося, що почнеться у квітні). 18 ЧСЧ - клієнти GF OCF, який відповідали визначенню випадку, були зараховані до CITI протягом періоду.
</t>
  </si>
  <si>
    <t>Відсоток секс працівників (СП), які пройшли тестування на ВІЛ протягом звітного періоду і знають свої результати</t>
  </si>
  <si>
    <t>Індикатор відповідає діяльності Альянс та ЦГЗ. Дані зібрані за допомогою реєстру хворих на туберкульоз e-TB менеджер</t>
  </si>
  <si>
    <t xml:space="preserve">Індикатор відповідає діяльності Альянсу та ЦГЗ.                                                                                                                                                                                                    % досягнення: 92,8% / 77,8% * 100% = 119%                                                                                                                                                                                           Фактичний звіт за цим показником являє собою відсоток осіб, які отримують ОЗТ, які отримували лікування безперервно протягом принаймні 6 місяців. Індикатор охоплює тих пацієнтів, які є клієнтами проектів медичної та психосоціальної підтримки (МПСП), у тому числі тих, хто отримав ЗПТ в проектах МПСП, а потім були переведені до медичних закладів, де додаткові послуги "недоступні", та продовжують отримувати лікування. До показника також відносяться клієнти, які придбали ліки в аптеках за рецептами. Джерело даних: рутинна звітність (звітність програми). 92,82% осіб, які почали ЗПТ у перші шість місяців 2018 року (когортний період з 1 січня по 30 червня), отримували лікування безперервно щонайменше 6 місяців.За перші шість місяців 2018 року 432 клієнтами проектів MПСП, реалізованих в рамках гранту ГФ, розпочато ЗПТ, а 401 клієнт отримував лікування не менше 6 місяців. 31 пацієнт зупинили лікування (направлення в інші заклади - 67,7%, за їхньою власною згодою - 22,6%, пропущено прийом ліків більше 10 днів - 9,7%. Крім того, протягом 6 місяців після початку ЗПТ 2 клієнтів були ув'язнені, 2 клієнти померли (ці дані не включені до показника).
</t>
  </si>
  <si>
    <t xml:space="preserve">1.  Відповідно до Політики Глобального фонду зі стійкості, перехідного періоду та співфінансування (Sustainability, Transition and Cofinancing Policy) (GF/B35/04) (надалі - Політика СПС), Грантоотримувач повинен: 1. поступово збільшувати державні витрати на охорону здоров'я для досягнення національних цілей щодо загального охоплення медичними послугами; та збільшити співфінансування програм за підтримки Глобального фонду, що має бути зосереджене на поступовій передачі національних планів протидії захворюванням на державне фінансування ("Ключові вимоги щодо співфінансування"). Виділення та виплата грантових коштів залежатиме від того, чи Глобальний фонд вважатиме задовільним виконання Україною Ключових вимог щодо співфінансування. Глобальний фонд може зменшити обсяг грантових коштів під час періоду впровадження при невиконанні Ключових вимог щодо співфінансування;
2. дотримуватися вимог щодо доступу до коштів, спрямованих на "стимулювання співфінансування", як зазначено у Політиці СПС ("Вимоги до стимулювання співфінансування"). Виділення та виплата 25% коштів, призначених для діяльності з протидії ВІЛ та ТБ в Україні від загальної суми 119 482 531 дол. США на 2017-2019 роки, що дорівнює 29 870 633 дол. США ("стимулювання співфінансування") залежатиме від того, чи Глобальний фонд вважатиме задовільним виконання Граноотримувачем заходів щодо стимулювання співфінансування. Глобальний фонд може зменшити обсяг коштів, що виділяються для стимулювання співфінансування, під час періоду впровадження у разі невиконання вимог щодо стимулювання співфінансування; та
3. З метою виконання Ключових вимог щодо співфінансування Грантоотримувач повинен поступово забезпечувати передачу фінансування від Глобального фонду до Грантоотримувача, як передбачено Наказом № 248-р Кабінету Міністрів України ("Наказ") від 22 березня 2017 року, відповідно до плану "20%-50%-80%" (надалі - "План Переходу 20%-50%-80%") , що викладений нижче: 
a. відповідно до Наказу до 31 січня 2018 року включно Грантоотримувач повинен підготувати та подати Глобальному фонду детальний план передачі програм профілактики, догляду та підтримки у сфері ТБ/ВІЛ на 2018 рік до Міністерства охорони здоров'я України, що фінансуватиме 20% програмних заходів;
б. відповідно до Наказу до 30 липня 2018 року включно  Грантоотримувач повинен підготувати та подати Глобальному фонду детальний план передачі фінансування програм профілактики, догляду та підтримки у сфері ТБ/ВІЛ на 2019 рік до Міністерства охорони здоров'я України, що фінансуватиме 50% програмних заходів, та надати підтвердження включення відповідної бюджетної лінії в проект бюджету Грантоотримувача; та
в. відповідно до Наказу до 30 липня 2019 року включно Грантоотримувач повинен підготувати та подати Глобальному фонду детальний план передачі програм профілактики, лікування та підтримки у сфері ТБ/ВІЛ на 2020 рік до Міністерства охорони здоров'я України, що фінансуватиме 80% програмної діяльності, а також надати докази включення відповідної лінії в проект бюджету  Грантоотримувача.
</t>
  </si>
  <si>
    <t>Покращення управління державним фінансуванням (УДФ)</t>
  </si>
  <si>
    <t>Це було зумовлено повільною реалізацією реформ у сфері охрони громадського здоров'я, через це сповільнення було менше потреб у навчанні, адвокаційної діяльності, а також потреб у залученні зовнішніх консультантів (з технічної підтримки).</t>
  </si>
  <si>
    <t>Розвиток професійних компетенцій медичних працівників, в тому числі на рівні громади</t>
  </si>
  <si>
    <t>Послуги з лікування під безпосереднім наглядом лікаря (DOT) та соціальна підтримка (в тому числі консультанти та моніторингові візити) були офіційно передані на виконання Альянсу та Мережі (це було зроблено, щоб уникнути дублювання діяльності різних ОР). Витрати на проведення національного дослідження щодо перешкод лікуванню ТБ були заздалегідь сплачені у 2018, дослідження буде завершено у 2019.</t>
  </si>
  <si>
    <t>Здійснено менше заходів для впровадження моделей лікування туберкульозу в рамках реформи системи охорони здоров'я згідно нових механізмів фінансування. Неможливо найняти міжнародних консультантів з лікування туберкульозу через складнощі з прийомом на роботу іноземців з дотриманням всих вимог законодавства України. Прийом на роботу консультантів з питань оцінки нових протитуберкульозних препаратів та розробки нового регіонального плану переноситься на 2019 рік, оскільки нові ТБ препарати були отримані в Україні у першому кварталі 2019 року. Прийом на роботу консультантів для розробки СОП переноситься на 2019 рік, оскільки ВООЗ оприлюднив нові керівні настанови щодо лікування МР-ТБ у березні 2019. Послуги з лікування під безпосереднім наглядом лікаря (DOT) та соціальна підтримка (в тому числі консультанти та моніторингові візити) були офіційно передані на виконання Альянсу та Мережі (це було зроблено, щоб уникнути дублювання діяльності різних ОР).</t>
  </si>
  <si>
    <t>ГФ погодився покрити логістичні витрати на доставку вакцин та АРВ препаратів в межах країни, для цього ГФ укладе прямий контракт з державним підприємством "Укрвакцина". Вартість за контрактом складає 358 552 дол. США</t>
  </si>
  <si>
    <t>У 2018 році не було проведено жодної зустрічі з адвокації в рамках управління грантом. Менше коштів було витрачено на зарплати співробітникам ЦГЗ; менше коштів було витраченона утримання офісів та адміністативно-господарські витрати як частини субгрантування. На регіональному рівні (пілотні регіони) фактична діяльність розпочалася із запізненням (приблизно на 2 місяці).</t>
  </si>
  <si>
    <t>Навчання та моніториногові візити в рамках цієї інтервенції не були проведені у тій кількості, яка була спочатку профінансована у 2018 році. Навчання провели в рамках іншого проекту ЦГЗ.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</si>
</sst>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г_р_н_._-;\-* #,##0.00\ _г_р_н_._-;_-* &quot;-&quot;??\ _г_р_н_._-;_-@_-"/>
    <numFmt numFmtId="165" formatCode="_ * #,##0_ ;_ * \-#,##0_ ;_ * &quot;-&quot;??_ ;_ @_ "/>
    <numFmt numFmtId="166" formatCode="[$-409]d\-mmm\-yyyy;@"/>
    <numFmt numFmtId="167" formatCode="dd\.mm\.yyyy;@"/>
    <numFmt numFmtId="168" formatCode="0.0%"/>
    <numFmt numFmtId="169" formatCode="[$$-409]#,##0"/>
  </numFmts>
  <fonts count="30" x14ac:knownFonts="1">
    <font>
      <sz val="11"/>
      <color theme="1"/>
      <name val="Calibri"/>
      <family val="2"/>
      <charset val="204"/>
      <scheme val="minor"/>
    </font>
    <font>
      <b/>
      <sz val="16"/>
      <color indexed="8"/>
      <name val="Arial"/>
      <family val="2"/>
    </font>
    <font>
      <sz val="12"/>
      <name val="Arial"/>
      <family val="2"/>
    </font>
    <font>
      <sz val="10"/>
      <name val="Arial"/>
      <family val="2"/>
    </font>
    <font>
      <b/>
      <sz val="12"/>
      <color indexed="8"/>
      <name val="Arial"/>
      <family val="2"/>
    </font>
    <font>
      <b/>
      <sz val="11"/>
      <color indexed="8"/>
      <name val="Arial"/>
      <family val="2"/>
    </font>
    <font>
      <sz val="11"/>
      <name val="Arial"/>
      <family val="2"/>
    </font>
    <font>
      <b/>
      <sz val="18"/>
      <color indexed="8"/>
      <name val="Arial"/>
      <family val="2"/>
    </font>
    <font>
      <b/>
      <sz val="18"/>
      <name val="Arial"/>
      <family val="2"/>
    </font>
    <font>
      <b/>
      <sz val="11"/>
      <color indexed="9"/>
      <name val="Arial"/>
      <family val="2"/>
    </font>
    <font>
      <sz val="11"/>
      <color indexed="8"/>
      <name val="Arial"/>
      <family val="2"/>
    </font>
    <font>
      <b/>
      <sz val="11"/>
      <name val="Arial"/>
      <family val="2"/>
    </font>
    <font>
      <sz val="12"/>
      <color indexed="8"/>
      <name val="Arial"/>
      <family val="2"/>
    </font>
    <font>
      <sz val="10"/>
      <color indexed="8"/>
      <name val="Arial"/>
      <family val="2"/>
    </font>
    <font>
      <b/>
      <sz val="14"/>
      <color indexed="9"/>
      <name val="Arial"/>
      <family val="2"/>
    </font>
    <font>
      <b/>
      <sz val="12"/>
      <color indexed="9"/>
      <name val="Arial"/>
      <family val="2"/>
    </font>
    <font>
      <b/>
      <sz val="14"/>
      <color indexed="30"/>
      <name val="Arial"/>
      <family val="2"/>
    </font>
    <font>
      <sz val="11"/>
      <name val="Arial"/>
      <family val="2"/>
      <charset val="204"/>
    </font>
    <font>
      <sz val="11"/>
      <color indexed="8"/>
      <name val="Calibri"/>
      <family val="2"/>
      <charset val="204"/>
    </font>
    <font>
      <sz val="11"/>
      <color theme="1"/>
      <name val="Calibri"/>
      <family val="2"/>
      <charset val="204"/>
      <scheme val="minor"/>
    </font>
    <font>
      <u/>
      <sz val="11"/>
      <color theme="1"/>
      <name val="Calibri"/>
      <family val="2"/>
      <charset val="204"/>
      <scheme val="minor"/>
    </font>
    <font>
      <sz val="11"/>
      <color theme="1"/>
      <name val="Arial"/>
      <family val="2"/>
      <charset val="204"/>
    </font>
    <font>
      <sz val="10"/>
      <name val="Arial"/>
      <family val="2"/>
      <charset val="204"/>
    </font>
    <font>
      <sz val="12"/>
      <name val="Arial"/>
      <family val="2"/>
      <charset val="204"/>
    </font>
    <font>
      <sz val="18"/>
      <color theme="1"/>
      <name val="Arial"/>
      <family val="2"/>
      <charset val="204"/>
    </font>
    <font>
      <b/>
      <sz val="14"/>
      <color indexed="8"/>
      <name val="Arial"/>
      <family val="2"/>
    </font>
    <font>
      <sz val="14"/>
      <name val="Arial"/>
      <family val="2"/>
    </font>
    <font>
      <sz val="14"/>
      <color theme="1"/>
      <name val="Arial"/>
      <family val="2"/>
    </font>
    <font>
      <b/>
      <sz val="14"/>
      <name val="Arial"/>
      <family val="2"/>
    </font>
    <font>
      <sz val="12"/>
      <color theme="1"/>
      <name val="Georgia"/>
      <family val="1"/>
    </font>
  </fonts>
  <fills count="7">
    <fill>
      <patternFill patternType="none"/>
    </fill>
    <fill>
      <patternFill patternType="gray125"/>
    </fill>
    <fill>
      <patternFill patternType="solid">
        <fgColor indexed="42"/>
        <bgColor indexed="27"/>
      </patternFill>
    </fill>
    <fill>
      <patternFill patternType="solid">
        <fgColor indexed="18"/>
        <bgColor indexed="32"/>
      </patternFill>
    </fill>
    <fill>
      <patternFill patternType="solid">
        <fgColor indexed="55"/>
        <bgColor indexed="64"/>
      </patternFill>
    </fill>
    <fill>
      <patternFill patternType="solid">
        <fgColor theme="0"/>
        <bgColor indexed="64"/>
      </patternFill>
    </fill>
    <fill>
      <patternFill patternType="solid">
        <fgColor theme="0"/>
        <bgColor indexed="27"/>
      </patternFill>
    </fill>
  </fills>
  <borders count="37">
    <border>
      <left/>
      <right/>
      <top/>
      <bottom/>
      <diagonal/>
    </border>
    <border>
      <left/>
      <right/>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medium">
        <color auto="1"/>
      </top>
      <bottom style="thin">
        <color indexed="8"/>
      </bottom>
      <diagonal/>
    </border>
    <border>
      <left/>
      <right style="medium">
        <color auto="1"/>
      </right>
      <top style="medium">
        <color auto="1"/>
      </top>
      <bottom/>
      <diagonal/>
    </border>
    <border>
      <left style="medium">
        <color auto="1"/>
      </left>
      <right style="thin">
        <color indexed="8"/>
      </right>
      <top style="medium">
        <color auto="1"/>
      </top>
      <bottom style="thin">
        <color indexed="8"/>
      </bottom>
      <diagonal/>
    </border>
    <border>
      <left style="medium">
        <color auto="1"/>
      </left>
      <right style="thin">
        <color indexed="8"/>
      </right>
      <top style="thin">
        <color indexed="8"/>
      </top>
      <bottom style="thin">
        <color indexed="8"/>
      </bottom>
      <diagonal/>
    </border>
    <border>
      <left style="thin">
        <color auto="1"/>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indexed="8"/>
      </left>
      <right/>
      <top/>
      <bottom style="thin">
        <color auto="1"/>
      </bottom>
      <diagonal/>
    </border>
    <border>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style="thin">
        <color indexed="8"/>
      </right>
      <top/>
      <bottom/>
      <diagonal/>
    </border>
    <border>
      <left style="thin">
        <color indexed="8"/>
      </left>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auto="1"/>
      </left>
      <right/>
      <top/>
      <bottom/>
      <diagonal/>
    </border>
  </borders>
  <cellStyleXfs count="10">
    <xf numFmtId="0" fontId="0" fillId="0" borderId="0"/>
    <xf numFmtId="0" fontId="3" fillId="0" borderId="0"/>
    <xf numFmtId="0" fontId="19" fillId="0" borderId="0"/>
    <xf numFmtId="164" fontId="18" fillId="0" borderId="0" applyFont="0" applyFill="0" applyBorder="0" applyAlignment="0" applyProtection="0"/>
    <xf numFmtId="9" fontId="3" fillId="0" borderId="0" applyFont="0" applyFill="0" applyBorder="0" applyAlignment="0" applyProtection="0"/>
    <xf numFmtId="0" fontId="22" fillId="0" borderId="0"/>
    <xf numFmtId="0" fontId="22" fillId="0" borderId="0"/>
    <xf numFmtId="9" fontId="3" fillId="0" borderId="0" applyFont="0" applyFill="0" applyBorder="0" applyAlignment="0" applyProtection="0"/>
    <xf numFmtId="9" fontId="19" fillId="0" borderId="0" applyFont="0" applyFill="0" applyBorder="0" applyAlignment="0" applyProtection="0"/>
    <xf numFmtId="0" fontId="29" fillId="5" borderId="31">
      <alignment horizontal="left" vertical="center" wrapText="1"/>
      <protection locked="0"/>
    </xf>
  </cellStyleXfs>
  <cellXfs count="142">
    <xf numFmtId="0" fontId="0" fillId="0" borderId="0" xfId="0"/>
    <xf numFmtId="0" fontId="2" fillId="0" borderId="0" xfId="0" applyFont="1" applyAlignment="1">
      <alignment vertical="center"/>
    </xf>
    <xf numFmtId="165" fontId="2" fillId="0" borderId="0" xfId="3" applyNumberFormat="1" applyFont="1" applyAlignment="1">
      <alignment vertical="center"/>
    </xf>
    <xf numFmtId="0" fontId="0" fillId="0" borderId="0" xfId="0" applyAlignme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4" fillId="0" borderId="1" xfId="0" applyFont="1" applyBorder="1"/>
    <xf numFmtId="0" fontId="0" fillId="0" borderId="1" xfId="0" applyBorder="1" applyAlignment="1">
      <alignment wrapText="1"/>
    </xf>
    <xf numFmtId="165" fontId="3" fillId="0" borderId="0" xfId="3" applyNumberFormat="1" applyFont="1" applyAlignment="1">
      <alignment vertical="center"/>
    </xf>
    <xf numFmtId="0" fontId="6" fillId="0" borderId="0" xfId="0" applyFont="1" applyAlignment="1">
      <alignment horizontal="left" vertical="center" indent="1"/>
    </xf>
    <xf numFmtId="0" fontId="11" fillId="0" borderId="0" xfId="0" applyFont="1" applyAlignment="1">
      <alignment horizontal="left" vertical="center" indent="1"/>
    </xf>
    <xf numFmtId="166" fontId="6" fillId="0" borderId="0" xfId="0" applyNumberFormat="1" applyFont="1" applyAlignment="1">
      <alignment horizontal="left" vertical="center" indent="1"/>
    </xf>
    <xf numFmtId="0" fontId="4" fillId="0" borderId="2" xfId="0" applyFont="1" applyBorder="1"/>
    <xf numFmtId="0" fontId="12" fillId="0" borderId="2" xfId="0" applyFont="1" applyBorder="1" applyAlignment="1">
      <alignmen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vertical="center"/>
    </xf>
    <xf numFmtId="0" fontId="9" fillId="3" borderId="0" xfId="0" applyFont="1" applyFill="1" applyAlignment="1">
      <alignment vertical="center"/>
    </xf>
    <xf numFmtId="0" fontId="14" fillId="3" borderId="1" xfId="0" applyFont="1" applyFill="1" applyBorder="1" applyAlignment="1">
      <alignment horizontal="left" vertical="center"/>
    </xf>
    <xf numFmtId="165" fontId="3" fillId="0" borderId="0" xfId="3" applyNumberFormat="1" applyFont="1"/>
    <xf numFmtId="0" fontId="3" fillId="0" borderId="0" xfId="0" applyFont="1"/>
    <xf numFmtId="0" fontId="6" fillId="0" borderId="0" xfId="0" applyFont="1" applyAlignment="1">
      <alignment horizontal="left" indent="1"/>
    </xf>
    <xf numFmtId="0" fontId="10" fillId="0" borderId="0" xfId="0" applyFont="1" applyAlignment="1">
      <alignment horizontal="left"/>
    </xf>
    <xf numFmtId="0" fontId="14" fillId="3" borderId="7" xfId="0" applyFont="1" applyFill="1" applyBorder="1" applyAlignment="1">
      <alignment horizontal="left" vertical="center"/>
    </xf>
    <xf numFmtId="0" fontId="9" fillId="3" borderId="8" xfId="0" applyFont="1" applyFill="1" applyBorder="1" applyAlignment="1">
      <alignment horizontal="left" vertical="center"/>
    </xf>
    <xf numFmtId="0" fontId="12" fillId="0" borderId="4" xfId="0" applyFont="1" applyBorder="1" applyAlignment="1">
      <alignment vertical="center"/>
    </xf>
    <xf numFmtId="0" fontId="9" fillId="3" borderId="9" xfId="0" applyFont="1" applyFill="1" applyBorder="1" applyAlignment="1">
      <alignment horizontal="left" vertical="center"/>
    </xf>
    <xf numFmtId="0" fontId="9" fillId="3" borderId="11" xfId="0" applyFont="1" applyFill="1" applyBorder="1" applyAlignment="1">
      <alignment horizontal="left" vertical="center"/>
    </xf>
    <xf numFmtId="0" fontId="9" fillId="3" borderId="12" xfId="0" applyFont="1" applyFill="1" applyBorder="1" applyAlignment="1">
      <alignment horizontal="left" vertical="center"/>
    </xf>
    <xf numFmtId="0" fontId="6" fillId="4" borderId="13" xfId="0" applyFont="1" applyFill="1" applyBorder="1" applyAlignment="1" applyProtection="1">
      <alignment horizontal="left" vertical="center"/>
      <protection locked="0"/>
    </xf>
    <xf numFmtId="167" fontId="6" fillId="4" borderId="15" xfId="0" applyNumberFormat="1" applyFont="1" applyFill="1" applyBorder="1" applyAlignment="1" applyProtection="1">
      <alignment horizontal="left" vertical="center"/>
      <protection locked="0"/>
    </xf>
    <xf numFmtId="0" fontId="1" fillId="0" borderId="0" xfId="0" applyFont="1" applyAlignment="1">
      <alignment horizontal="left" vertical="center"/>
    </xf>
    <xf numFmtId="0" fontId="16" fillId="0" borderId="0" xfId="0" applyFont="1" applyAlignment="1">
      <alignment horizontal="left" vertical="center"/>
    </xf>
    <xf numFmtId="0" fontId="6" fillId="0" borderId="14" xfId="0" applyFont="1" applyBorder="1" applyProtection="1">
      <protection locked="0"/>
    </xf>
    <xf numFmtId="0" fontId="6" fillId="0" borderId="0" xfId="0" applyFont="1" applyProtection="1">
      <protection locked="0"/>
    </xf>
    <xf numFmtId="37" fontId="1" fillId="0" borderId="0" xfId="0" applyNumberFormat="1" applyFont="1" applyAlignment="1">
      <alignment horizontal="left" vertical="center"/>
    </xf>
    <xf numFmtId="0" fontId="5" fillId="2" borderId="27" xfId="0" applyFont="1" applyFill="1" applyBorder="1" applyAlignment="1">
      <alignment horizontal="center" vertical="center" wrapText="1"/>
    </xf>
    <xf numFmtId="14" fontId="6" fillId="4" borderId="14" xfId="0" applyNumberFormat="1" applyFont="1" applyFill="1" applyBorder="1" applyAlignment="1" applyProtection="1">
      <alignment horizontal="left" vertical="center"/>
      <protection locked="0"/>
    </xf>
    <xf numFmtId="0" fontId="0" fillId="5" borderId="0" xfId="0" applyFill="1"/>
    <xf numFmtId="0" fontId="0" fillId="5" borderId="16" xfId="0" applyFill="1" applyBorder="1"/>
    <xf numFmtId="0" fontId="6" fillId="5" borderId="16" xfId="0" applyFont="1" applyFill="1" applyBorder="1" applyAlignment="1">
      <alignment horizontal="left" vertical="center" wrapText="1"/>
    </xf>
    <xf numFmtId="0" fontId="13" fillId="0" borderId="0" xfId="0" applyFont="1" applyAlignment="1">
      <alignment vertical="center"/>
    </xf>
    <xf numFmtId="0" fontId="6" fillId="5" borderId="0" xfId="0" applyFont="1" applyFill="1" applyAlignment="1">
      <alignment horizontal="left" vertical="center" wrapText="1"/>
    </xf>
    <xf numFmtId="0" fontId="21" fillId="5" borderId="0" xfId="0" applyFont="1" applyFill="1"/>
    <xf numFmtId="0" fontId="24" fillId="5" borderId="0" xfId="0" applyFont="1" applyFill="1"/>
    <xf numFmtId="0" fontId="25" fillId="6" borderId="16" xfId="0" applyFont="1" applyFill="1" applyBorder="1" applyAlignment="1">
      <alignment horizontal="center" vertical="center" wrapText="1"/>
    </xf>
    <xf numFmtId="0" fontId="26" fillId="5" borderId="16" xfId="0" applyFont="1" applyFill="1" applyBorder="1" applyAlignment="1">
      <alignment horizontal="center" vertical="center" wrapText="1"/>
    </xf>
    <xf numFmtId="169" fontId="26" fillId="5" borderId="16" xfId="0" applyNumberFormat="1" applyFont="1" applyFill="1" applyBorder="1" applyAlignment="1">
      <alignment horizontal="right" vertical="center" wrapText="1"/>
    </xf>
    <xf numFmtId="10" fontId="26" fillId="5" borderId="16" xfId="0" applyNumberFormat="1" applyFont="1" applyFill="1" applyBorder="1" applyAlignment="1">
      <alignment horizontal="center" vertical="center"/>
    </xf>
    <xf numFmtId="0" fontId="6" fillId="0" borderId="10" xfId="0" applyFont="1" applyBorder="1" applyAlignment="1" applyProtection="1">
      <alignment horizontal="left" vertical="center"/>
      <protection locked="0"/>
    </xf>
    <xf numFmtId="0" fontId="6" fillId="0" borderId="17" xfId="0" applyFont="1" applyBorder="1" applyProtection="1">
      <protection locked="0"/>
    </xf>
    <xf numFmtId="0" fontId="20" fillId="0" borderId="17" xfId="0" applyFont="1" applyBorder="1"/>
    <xf numFmtId="0" fontId="6" fillId="5" borderId="16" xfId="0" applyFont="1" applyFill="1" applyBorder="1" applyAlignment="1">
      <alignment vertical="center" wrapText="1"/>
    </xf>
    <xf numFmtId="0" fontId="25" fillId="6" borderId="31" xfId="0" applyFont="1" applyFill="1" applyBorder="1" applyAlignment="1">
      <alignment horizontal="center" vertical="center" wrapText="1"/>
    </xf>
    <xf numFmtId="0" fontId="26" fillId="5" borderId="31" xfId="0" applyFont="1" applyFill="1" applyBorder="1" applyAlignment="1">
      <alignment horizontal="center" vertical="center" wrapText="1"/>
    </xf>
    <xf numFmtId="169" fontId="26" fillId="5" borderId="31" xfId="0" applyNumberFormat="1" applyFont="1" applyFill="1" applyBorder="1" applyAlignment="1">
      <alignment horizontal="right" vertical="center" wrapText="1"/>
    </xf>
    <xf numFmtId="10" fontId="26" fillId="5" borderId="31" xfId="0" applyNumberFormat="1" applyFont="1" applyFill="1" applyBorder="1" applyAlignment="1">
      <alignment horizontal="center" vertical="center"/>
    </xf>
    <xf numFmtId="169" fontId="28" fillId="5" borderId="31" xfId="0" applyNumberFormat="1" applyFont="1" applyFill="1" applyBorder="1" applyAlignment="1">
      <alignment horizontal="right" vertical="center" wrapText="1"/>
    </xf>
    <xf numFmtId="10" fontId="28" fillId="5" borderId="31" xfId="0" applyNumberFormat="1" applyFont="1" applyFill="1" applyBorder="1" applyAlignment="1">
      <alignment horizontal="center" vertical="center"/>
    </xf>
    <xf numFmtId="0" fontId="17" fillId="0" borderId="36"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168" fontId="17" fillId="0" borderId="31" xfId="4" applyNumberFormat="1" applyFont="1" applyBorder="1" applyAlignment="1" applyProtection="1">
      <alignment horizontal="center" vertical="center"/>
      <protection locked="0"/>
    </xf>
    <xf numFmtId="9" fontId="17" fillId="0" borderId="31" xfId="8" applyFont="1" applyBorder="1" applyAlignment="1" applyProtection="1">
      <alignment horizontal="center" vertical="center"/>
      <protection locked="0"/>
    </xf>
    <xf numFmtId="10" fontId="17" fillId="0" borderId="31" xfId="8" applyNumberFormat="1" applyFont="1" applyBorder="1" applyAlignment="1" applyProtection="1">
      <alignment horizontal="center" vertical="center" wrapText="1"/>
      <protection locked="0"/>
    </xf>
    <xf numFmtId="1" fontId="17" fillId="0" borderId="31" xfId="0" applyNumberFormat="1" applyFont="1" applyBorder="1" applyAlignment="1" applyProtection="1">
      <alignment horizontal="center" vertical="center"/>
      <protection locked="0"/>
    </xf>
    <xf numFmtId="10" fontId="17" fillId="0" borderId="31" xfId="8" applyNumberFormat="1" applyFont="1" applyBorder="1" applyAlignment="1" applyProtection="1">
      <alignment horizontal="center" vertical="center"/>
      <protection locked="0"/>
    </xf>
    <xf numFmtId="1" fontId="17" fillId="0" borderId="31" xfId="8" applyNumberFormat="1" applyFont="1" applyBorder="1" applyAlignment="1" applyProtection="1">
      <alignment horizontal="center" vertical="center" wrapText="1"/>
      <protection locked="0"/>
    </xf>
    <xf numFmtId="49" fontId="17" fillId="0" borderId="31" xfId="0" applyNumberFormat="1"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17" fillId="5" borderId="31" xfId="0" applyFont="1" applyFill="1" applyBorder="1" applyAlignment="1" applyProtection="1">
      <alignment horizontal="center" vertical="center" wrapText="1"/>
      <protection locked="0"/>
    </xf>
    <xf numFmtId="168" fontId="17" fillId="5" borderId="31" xfId="4" applyNumberFormat="1" applyFont="1" applyFill="1" applyBorder="1" applyAlignment="1" applyProtection="1">
      <alignment horizontal="center" vertical="center"/>
      <protection locked="0"/>
    </xf>
    <xf numFmtId="10" fontId="23" fillId="0" borderId="31" xfId="0" applyNumberFormat="1" applyFont="1" applyBorder="1" applyAlignment="1" applyProtection="1">
      <alignment horizontal="center" vertical="center" wrapText="1"/>
      <protection locked="0"/>
    </xf>
    <xf numFmtId="10" fontId="17" fillId="0" borderId="31" xfId="0" applyNumberFormat="1" applyFont="1" applyBorder="1" applyAlignment="1" applyProtection="1">
      <alignment horizontal="center" vertical="center" wrapText="1"/>
      <protection locked="0"/>
    </xf>
    <xf numFmtId="1" fontId="17" fillId="0" borderId="31" xfId="0" applyNumberFormat="1" applyFont="1" applyBorder="1" applyAlignment="1" applyProtection="1">
      <alignment horizontal="center" vertical="center" wrapText="1"/>
      <protection locked="0"/>
    </xf>
    <xf numFmtId="1" fontId="17" fillId="5" borderId="31" xfId="0" applyNumberFormat="1" applyFont="1" applyFill="1" applyBorder="1" applyAlignment="1" applyProtection="1">
      <alignment horizontal="center" vertical="center" wrapText="1"/>
      <protection locked="0"/>
    </xf>
    <xf numFmtId="1" fontId="17" fillId="5" borderId="31" xfId="0" applyNumberFormat="1" applyFont="1" applyFill="1" applyBorder="1" applyAlignment="1" applyProtection="1">
      <alignment horizontal="center" vertical="center"/>
      <protection locked="0"/>
    </xf>
    <xf numFmtId="3" fontId="6" fillId="5" borderId="31" xfId="0" applyNumberFormat="1" applyFont="1" applyFill="1" applyBorder="1" applyAlignment="1" applyProtection="1">
      <alignment horizontal="left" vertical="center" wrapText="1"/>
      <protection locked="0"/>
    </xf>
    <xf numFmtId="3" fontId="17" fillId="5" borderId="31" xfId="0" applyNumberFormat="1" applyFont="1" applyFill="1" applyBorder="1" applyAlignment="1" applyProtection="1">
      <alignment horizontal="left" vertical="center" wrapText="1"/>
      <protection locked="0"/>
    </xf>
    <xf numFmtId="3" fontId="6" fillId="0" borderId="31" xfId="0" applyNumberFormat="1" applyFont="1" applyBorder="1" applyAlignment="1" applyProtection="1">
      <alignment horizontal="left" vertical="center" wrapText="1"/>
      <protection locked="0"/>
    </xf>
    <xf numFmtId="3" fontId="17" fillId="0" borderId="31" xfId="0" applyNumberFormat="1" applyFont="1" applyBorder="1" applyAlignment="1" applyProtection="1">
      <alignment horizontal="left" vertical="center" wrapText="1"/>
      <protection locked="0"/>
    </xf>
    <xf numFmtId="0" fontId="21" fillId="0" borderId="31" xfId="0" applyFont="1" applyBorder="1" applyAlignment="1" applyProtection="1">
      <alignment vertical="top" wrapText="1"/>
      <protection locked="0"/>
    </xf>
    <xf numFmtId="0" fontId="6" fillId="0" borderId="31" xfId="0" applyFont="1" applyBorder="1" applyAlignment="1" applyProtection="1">
      <alignment vertical="top" wrapText="1"/>
      <protection locked="0"/>
    </xf>
    <xf numFmtId="0" fontId="17" fillId="0" borderId="31" xfId="0" applyFont="1" applyBorder="1" applyAlignment="1" applyProtection="1">
      <alignment vertical="top" wrapText="1"/>
      <protection locked="0"/>
    </xf>
    <xf numFmtId="0" fontId="6" fillId="5" borderId="31" xfId="0" applyFont="1" applyFill="1" applyBorder="1" applyAlignment="1" applyProtection="1">
      <alignment vertical="top" wrapText="1"/>
      <protection locked="0"/>
    </xf>
    <xf numFmtId="0" fontId="17" fillId="5" borderId="31" xfId="0" applyFont="1" applyFill="1" applyBorder="1" applyAlignment="1" applyProtection="1">
      <alignment vertical="top" wrapText="1"/>
      <protection locked="0"/>
    </xf>
    <xf numFmtId="0" fontId="10" fillId="0" borderId="0" xfId="0" applyFont="1" applyAlignment="1">
      <alignment horizontal="center" wrapText="1"/>
    </xf>
    <xf numFmtId="0" fontId="26" fillId="5" borderId="16" xfId="0" applyFont="1" applyFill="1" applyBorder="1" applyAlignment="1">
      <alignment horizontal="left" vertical="center" wrapText="1"/>
    </xf>
    <xf numFmtId="0" fontId="25" fillId="6"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5" fillId="0" borderId="0" xfId="0" applyFont="1" applyAlignment="1">
      <alignment horizontal="center"/>
    </xf>
    <xf numFmtId="0" fontId="26" fillId="5" borderId="16" xfId="2" applyFont="1" applyFill="1" applyBorder="1" applyAlignment="1">
      <alignment horizontal="left" vertical="center" wrapText="1"/>
    </xf>
    <xf numFmtId="0" fontId="25" fillId="6" borderId="16" xfId="0" applyFont="1" applyFill="1" applyBorder="1" applyAlignment="1">
      <alignment horizontal="center" vertical="center"/>
    </xf>
    <xf numFmtId="0" fontId="14" fillId="3" borderId="7" xfId="0" applyFont="1" applyFill="1" applyBorder="1" applyAlignment="1">
      <alignment horizontal="left" vertical="center"/>
    </xf>
    <xf numFmtId="0" fontId="14" fillId="3" borderId="1" xfId="0" applyFont="1" applyFill="1" applyBorder="1" applyAlignment="1">
      <alignment horizontal="left" vertical="center"/>
    </xf>
    <xf numFmtId="0" fontId="7" fillId="0" borderId="0" xfId="0" applyFont="1" applyAlignment="1">
      <alignment horizontal="center" vertical="center" wrapText="1"/>
    </xf>
    <xf numFmtId="0" fontId="9" fillId="3" borderId="25" xfId="0" applyFont="1" applyFill="1" applyBorder="1" applyAlignment="1">
      <alignment horizontal="left" vertical="center"/>
    </xf>
    <xf numFmtId="0" fontId="11" fillId="4" borderId="6" xfId="0" applyFont="1" applyFill="1" applyBorder="1" applyAlignment="1" applyProtection="1">
      <alignment horizontal="left" vertical="center" indent="1"/>
      <protection locked="0"/>
    </xf>
    <xf numFmtId="0" fontId="11" fillId="4" borderId="14" xfId="0" applyFont="1" applyFill="1" applyBorder="1" applyAlignment="1" applyProtection="1">
      <alignment horizontal="left" vertical="center" indent="1"/>
      <protection locked="0"/>
    </xf>
    <xf numFmtId="0" fontId="11" fillId="4" borderId="21" xfId="0" applyFont="1" applyFill="1" applyBorder="1" applyAlignment="1" applyProtection="1">
      <alignment horizontal="left" vertical="center" indent="1"/>
      <protection locked="0"/>
    </xf>
    <xf numFmtId="167" fontId="6" fillId="4" borderId="6" xfId="0" applyNumberFormat="1" applyFont="1" applyFill="1" applyBorder="1" applyAlignment="1" applyProtection="1">
      <alignment horizontal="left" vertical="center" indent="1"/>
      <protection locked="0"/>
    </xf>
    <xf numFmtId="167" fontId="6" fillId="4" borderId="14" xfId="0" applyNumberFormat="1" applyFont="1" applyFill="1" applyBorder="1" applyAlignment="1" applyProtection="1">
      <alignment horizontal="left" vertical="center" indent="1"/>
      <protection locked="0"/>
    </xf>
    <xf numFmtId="167" fontId="6" fillId="4" borderId="21" xfId="0" applyNumberFormat="1" applyFont="1" applyFill="1" applyBorder="1" applyAlignment="1" applyProtection="1">
      <alignment horizontal="left" vertical="center" indent="1"/>
      <protection locked="0"/>
    </xf>
    <xf numFmtId="0" fontId="6" fillId="4" borderId="26" xfId="0" applyFont="1" applyFill="1" applyBorder="1" applyAlignment="1" applyProtection="1">
      <alignment horizontal="left" vertical="center" wrapText="1" indent="1"/>
      <protection locked="0"/>
    </xf>
    <xf numFmtId="0" fontId="6" fillId="4" borderId="14" xfId="0" applyFont="1" applyFill="1" applyBorder="1" applyAlignment="1" applyProtection="1">
      <alignment horizontal="left" vertical="center" wrapText="1" indent="1"/>
      <protection locked="0"/>
    </xf>
    <xf numFmtId="0" fontId="6" fillId="4" borderId="21" xfId="0" applyFont="1" applyFill="1" applyBorder="1" applyAlignment="1" applyProtection="1">
      <alignment horizontal="left" vertical="center" wrapText="1" indent="1"/>
      <protection locked="0"/>
    </xf>
    <xf numFmtId="0" fontId="17" fillId="5" borderId="6" xfId="0" applyFont="1" applyFill="1" applyBorder="1" applyAlignment="1" applyProtection="1">
      <alignment horizontal="center" vertical="center" wrapText="1"/>
      <protection locked="0"/>
    </xf>
    <xf numFmtId="0" fontId="17" fillId="5" borderId="14" xfId="0" applyFont="1" applyFill="1" applyBorder="1" applyAlignment="1" applyProtection="1">
      <alignment horizontal="center" vertical="center" wrapText="1"/>
      <protection locked="0"/>
    </xf>
    <xf numFmtId="0" fontId="17" fillId="5" borderId="20" xfId="0" applyFont="1" applyFill="1" applyBorder="1" applyAlignment="1" applyProtection="1">
      <alignment horizontal="center" vertical="center" wrapText="1"/>
      <protection locked="0"/>
    </xf>
    <xf numFmtId="0" fontId="6" fillId="5" borderId="6" xfId="0" applyFont="1" applyFill="1" applyBorder="1" applyAlignment="1">
      <alignment horizontal="left" vertical="top" wrapText="1"/>
    </xf>
    <xf numFmtId="0" fontId="17" fillId="5" borderId="14" xfId="0" applyFont="1" applyFill="1" applyBorder="1" applyAlignment="1">
      <alignment horizontal="left" vertical="top" wrapText="1"/>
    </xf>
    <xf numFmtId="0" fontId="6" fillId="5" borderId="6"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17" fillId="5" borderId="20" xfId="0" applyFont="1" applyFill="1" applyBorder="1" applyAlignment="1">
      <alignment horizontal="left" vertical="top" wrapText="1"/>
    </xf>
    <xf numFmtId="0" fontId="17" fillId="5" borderId="6" xfId="0" applyFont="1" applyFill="1" applyBorder="1" applyAlignment="1">
      <alignment horizontal="left" vertical="top"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26" fillId="5" borderId="31" xfId="0" applyFont="1" applyFill="1" applyBorder="1" applyAlignment="1">
      <alignment horizontal="left" vertical="center" wrapText="1"/>
    </xf>
    <xf numFmtId="0" fontId="27" fillId="5" borderId="31" xfId="2" applyFont="1" applyFill="1" applyBorder="1" applyAlignment="1">
      <alignment horizontal="left" vertical="center" wrapText="1"/>
    </xf>
    <xf numFmtId="169" fontId="26" fillId="5" borderId="31" xfId="0" applyNumberFormat="1" applyFont="1" applyFill="1" applyBorder="1" applyAlignment="1">
      <alignment horizontal="left" vertical="center" wrapText="1"/>
    </xf>
    <xf numFmtId="0" fontId="26" fillId="5" borderId="31" xfId="2" applyFont="1" applyFill="1" applyBorder="1" applyAlignment="1">
      <alignment horizontal="left" vertical="center" wrapText="1"/>
    </xf>
    <xf numFmtId="0" fontId="25" fillId="6" borderId="31" xfId="0" applyFont="1" applyFill="1" applyBorder="1" applyAlignment="1">
      <alignment horizontal="center" vertical="center" wrapText="1"/>
    </xf>
    <xf numFmtId="0" fontId="25" fillId="6" borderId="31" xfId="0" applyFont="1" applyFill="1" applyBorder="1" applyAlignment="1">
      <alignment horizontal="center" vertical="center"/>
    </xf>
    <xf numFmtId="0" fontId="26" fillId="5" borderId="31" xfId="2" applyFont="1" applyFill="1" applyBorder="1" applyAlignment="1">
      <alignment horizontal="left" vertical="top" wrapText="1"/>
    </xf>
    <xf numFmtId="0" fontId="28" fillId="5" borderId="31" xfId="0" applyFont="1" applyFill="1" applyBorder="1" applyAlignment="1">
      <alignment horizontal="center" vertical="center" wrapText="1"/>
    </xf>
    <xf numFmtId="0" fontId="27" fillId="5" borderId="31" xfId="0" applyFont="1" applyFill="1" applyBorder="1" applyAlignment="1">
      <alignment horizontal="left" vertical="center" wrapText="1"/>
    </xf>
    <xf numFmtId="0" fontId="26" fillId="5" borderId="32" xfId="0" applyFont="1" applyFill="1" applyBorder="1" applyAlignment="1">
      <alignment horizontal="left" vertical="center" wrapText="1"/>
    </xf>
    <xf numFmtId="0" fontId="26" fillId="5" borderId="34" xfId="0" applyFont="1" applyFill="1" applyBorder="1" applyAlignment="1">
      <alignment horizontal="left" vertical="center" wrapText="1"/>
    </xf>
    <xf numFmtId="0" fontId="0" fillId="5" borderId="35" xfId="0" applyFill="1" applyBorder="1" applyAlignment="1">
      <alignment horizontal="center"/>
    </xf>
    <xf numFmtId="0" fontId="26" fillId="5" borderId="32"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6" fillId="5" borderId="32" xfId="2" applyFont="1" applyFill="1" applyBorder="1" applyAlignment="1">
      <alignment horizontal="left" vertical="center" wrapText="1"/>
    </xf>
    <xf numFmtId="0" fontId="26" fillId="5" borderId="33" xfId="2" applyFont="1" applyFill="1" applyBorder="1" applyAlignment="1">
      <alignment horizontal="left" vertical="center" wrapText="1"/>
    </xf>
    <xf numFmtId="0" fontId="26" fillId="5" borderId="34" xfId="2" applyFont="1" applyFill="1" applyBorder="1" applyAlignment="1">
      <alignment horizontal="left" vertical="center" wrapText="1"/>
    </xf>
  </cellXfs>
  <cellStyles count="10">
    <cellStyle name="Comma" xfId="3" builtinId="3"/>
    <cellStyle name="gm-editable" xfId="9" xr:uid="{00000000-0005-0000-0000-000000000000}"/>
    <cellStyle name="Normal" xfId="0" builtinId="0"/>
    <cellStyle name="Normal 2" xfId="1" xr:uid="{00000000-0005-0000-0000-000001000000}"/>
    <cellStyle name="Percent" xfId="8" builtinId="5"/>
    <cellStyle name="Percent 2" xfId="7" xr:uid="{00000000-0005-0000-0000-000002000000}"/>
    <cellStyle name="Обычный 14" xfId="2" xr:uid="{00000000-0005-0000-0000-000004000000}"/>
    <cellStyle name="Обычный 2" xfId="6" xr:uid="{00000000-0005-0000-0000-000005000000}"/>
    <cellStyle name="Обычный 3" xfId="5" xr:uid="{00000000-0005-0000-0000-000006000000}"/>
    <cellStyle name="Процентный 2" xfId="4" xr:uid="{00000000-0005-0000-0000-000008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84"/>
  <sheetViews>
    <sheetView tabSelected="1" topLeftCell="A43" zoomScale="60" zoomScaleNormal="60" zoomScaleSheetLayoutView="55" zoomScalePageLayoutView="48" workbookViewId="0">
      <selection activeCell="C49" sqref="C49:D49"/>
    </sheetView>
  </sheetViews>
  <sheetFormatPr defaultColWidth="8.85546875" defaultRowHeight="15" x14ac:dyDescent="0.25"/>
  <cols>
    <col min="1" max="1" width="4.28515625" customWidth="1"/>
    <col min="2" max="2" width="12" customWidth="1"/>
    <col min="3" max="3" width="17" customWidth="1"/>
    <col min="4" max="4" width="35.7109375" customWidth="1"/>
    <col min="5" max="5" width="22.7109375" customWidth="1"/>
    <col min="6" max="6" width="18.7109375" customWidth="1"/>
    <col min="7" max="7" width="22" customWidth="1"/>
    <col min="8" max="8" width="17" customWidth="1"/>
    <col min="9" max="9" width="13.7109375" customWidth="1"/>
    <col min="10" max="10" width="12.42578125" customWidth="1"/>
    <col min="11" max="11" width="136.140625" customWidth="1"/>
    <col min="12" max="12" width="5.7109375" customWidth="1"/>
    <col min="13" max="13" width="8.85546875" hidden="1" customWidth="1"/>
    <col min="15" max="15" width="13.42578125" customWidth="1"/>
    <col min="18" max="18" width="34.28515625" customWidth="1"/>
  </cols>
  <sheetData>
    <row r="1" spans="2:18" ht="23.25" x14ac:dyDescent="0.25">
      <c r="B1" s="101" t="s">
        <v>18</v>
      </c>
      <c r="C1" s="101"/>
      <c r="D1" s="101"/>
      <c r="E1" s="101"/>
      <c r="F1" s="101"/>
      <c r="G1" s="101"/>
      <c r="H1" s="101"/>
      <c r="I1" s="4"/>
      <c r="J1" s="5"/>
      <c r="K1" s="5"/>
      <c r="L1" s="3"/>
      <c r="M1" s="3"/>
      <c r="N1" s="3"/>
      <c r="O1" s="3"/>
      <c r="P1" s="3"/>
      <c r="Q1" s="3"/>
      <c r="R1" s="3"/>
    </row>
    <row r="2" spans="2:18" ht="8.4499999999999993" customHeight="1" x14ac:dyDescent="0.25">
      <c r="B2" s="4"/>
      <c r="C2" s="4"/>
      <c r="D2" s="4"/>
      <c r="E2" s="4"/>
      <c r="F2" s="4"/>
      <c r="G2" s="4"/>
      <c r="H2" s="4"/>
      <c r="I2" s="4"/>
      <c r="J2" s="5"/>
      <c r="K2" s="5"/>
      <c r="L2" s="3"/>
      <c r="M2" s="3"/>
      <c r="N2" s="3"/>
      <c r="O2" s="3"/>
      <c r="P2" s="3"/>
      <c r="Q2" s="3"/>
      <c r="R2" s="3"/>
    </row>
    <row r="3" spans="2:18" ht="15.75" x14ac:dyDescent="0.25">
      <c r="B3" s="6" t="s">
        <v>2</v>
      </c>
      <c r="C3" s="6"/>
      <c r="D3" s="7"/>
      <c r="E3" s="7"/>
      <c r="F3" s="7"/>
      <c r="G3" s="7"/>
      <c r="H3" s="7"/>
      <c r="I3" s="3"/>
      <c r="J3" s="8"/>
      <c r="K3" s="3"/>
      <c r="L3" s="3"/>
      <c r="M3" s="3"/>
      <c r="N3" s="3"/>
      <c r="O3" s="3"/>
      <c r="P3" s="3"/>
      <c r="Q3" s="3"/>
      <c r="R3" s="3"/>
    </row>
    <row r="4" spans="2:18" x14ac:dyDescent="0.25">
      <c r="B4" s="102" t="s">
        <v>3</v>
      </c>
      <c r="C4" s="102"/>
      <c r="D4" s="102"/>
      <c r="E4" s="103" t="s">
        <v>30</v>
      </c>
      <c r="F4" s="104"/>
      <c r="G4" s="104"/>
      <c r="H4" s="105"/>
      <c r="I4" s="10"/>
      <c r="J4" s="3"/>
      <c r="K4" s="3"/>
      <c r="L4" s="3"/>
      <c r="M4" s="3"/>
      <c r="N4" s="3"/>
      <c r="O4" s="3"/>
      <c r="P4" s="3"/>
      <c r="Q4" s="3"/>
      <c r="R4" s="3"/>
    </row>
    <row r="5" spans="2:18" ht="30" customHeight="1" x14ac:dyDescent="0.25">
      <c r="B5" s="102" t="s">
        <v>4</v>
      </c>
      <c r="C5" s="102"/>
      <c r="D5" s="102"/>
      <c r="E5" s="109" t="s">
        <v>33</v>
      </c>
      <c r="F5" s="110"/>
      <c r="G5" s="110"/>
      <c r="H5" s="111"/>
      <c r="I5" s="9"/>
      <c r="J5" s="3"/>
      <c r="K5" s="3"/>
      <c r="L5" s="3"/>
      <c r="M5" s="3"/>
      <c r="N5" s="3"/>
      <c r="O5" s="3"/>
      <c r="P5" s="3"/>
      <c r="Q5" s="3"/>
      <c r="R5" s="3"/>
    </row>
    <row r="6" spans="2:18" x14ac:dyDescent="0.25">
      <c r="B6" s="102" t="s">
        <v>19</v>
      </c>
      <c r="C6" s="102"/>
      <c r="D6" s="102"/>
      <c r="E6" s="106">
        <v>43101</v>
      </c>
      <c r="F6" s="107"/>
      <c r="G6" s="107"/>
      <c r="H6" s="108"/>
      <c r="I6" s="11"/>
      <c r="J6" s="3"/>
      <c r="K6" s="3"/>
      <c r="L6" s="3"/>
      <c r="M6" s="3"/>
      <c r="N6" s="3"/>
      <c r="O6" s="3"/>
      <c r="P6" s="3"/>
      <c r="Q6" s="3"/>
      <c r="R6" s="3"/>
    </row>
    <row r="7" spans="2:18" ht="16.5" thickBot="1" x14ac:dyDescent="0.3">
      <c r="B7" s="12" t="s">
        <v>20</v>
      </c>
      <c r="C7" s="12"/>
      <c r="D7" s="13"/>
      <c r="E7" s="25"/>
      <c r="F7" s="25"/>
      <c r="G7" s="25"/>
      <c r="H7" s="25"/>
      <c r="I7" s="1"/>
      <c r="J7" s="2"/>
      <c r="K7" s="1"/>
      <c r="L7" s="3"/>
      <c r="M7" s="3"/>
      <c r="N7" s="3"/>
      <c r="O7" s="3"/>
      <c r="P7" s="3"/>
      <c r="Q7" s="3"/>
      <c r="R7" s="3"/>
    </row>
    <row r="8" spans="2:18" x14ac:dyDescent="0.25">
      <c r="B8" s="14" t="s">
        <v>5</v>
      </c>
      <c r="C8" s="15"/>
      <c r="D8" s="15"/>
      <c r="E8" s="27"/>
      <c r="F8" s="29" t="s">
        <v>31</v>
      </c>
      <c r="G8" s="26" t="s">
        <v>0</v>
      </c>
      <c r="H8" s="49"/>
      <c r="I8" s="9"/>
      <c r="J8" s="3"/>
      <c r="K8" s="3"/>
      <c r="L8" s="3"/>
      <c r="M8" s="3"/>
      <c r="N8" s="3"/>
      <c r="O8" s="3"/>
      <c r="P8" s="3"/>
      <c r="Q8" s="3"/>
      <c r="R8" s="3"/>
    </row>
    <row r="9" spans="2:18" x14ac:dyDescent="0.25">
      <c r="B9" s="16" t="s">
        <v>6</v>
      </c>
      <c r="C9" s="17"/>
      <c r="D9" s="17"/>
      <c r="E9" s="28" t="s">
        <v>7</v>
      </c>
      <c r="F9" s="37">
        <v>43101</v>
      </c>
      <c r="G9" s="24" t="s">
        <v>8</v>
      </c>
      <c r="H9" s="30">
        <v>43465</v>
      </c>
      <c r="I9" s="11"/>
      <c r="J9" s="3"/>
      <c r="K9" s="3"/>
      <c r="L9" s="3"/>
      <c r="M9" s="3"/>
      <c r="N9" s="3"/>
      <c r="O9" s="3"/>
      <c r="P9" s="3"/>
      <c r="Q9" s="3"/>
      <c r="R9" s="3"/>
    </row>
    <row r="10" spans="2:18" x14ac:dyDescent="0.25">
      <c r="B10" s="1"/>
      <c r="C10" s="1"/>
      <c r="D10" s="1"/>
      <c r="E10" s="1"/>
      <c r="F10" s="1"/>
      <c r="G10" s="1"/>
      <c r="H10" s="1"/>
      <c r="I10" s="11"/>
      <c r="J10" s="3"/>
      <c r="K10" s="3"/>
      <c r="L10" s="3"/>
      <c r="M10" s="3"/>
      <c r="N10" s="3"/>
      <c r="O10" s="3"/>
      <c r="P10" s="3"/>
      <c r="Q10" s="3"/>
      <c r="R10" s="3"/>
    </row>
    <row r="12" spans="2:18" ht="18" x14ac:dyDescent="0.25">
      <c r="B12" s="23" t="s">
        <v>36</v>
      </c>
      <c r="C12" s="23"/>
      <c r="D12" s="23"/>
      <c r="E12" s="23"/>
      <c r="F12" s="23"/>
      <c r="G12" s="23"/>
      <c r="H12" s="23"/>
      <c r="I12" s="23"/>
      <c r="J12" s="23"/>
      <c r="K12" s="23"/>
    </row>
    <row r="13" spans="2:18" ht="47.25" customHeight="1" x14ac:dyDescent="0.25">
      <c r="B13" s="88" t="s">
        <v>10</v>
      </c>
      <c r="C13" s="88" t="s">
        <v>25</v>
      </c>
      <c r="D13" s="90" t="s">
        <v>9</v>
      </c>
      <c r="E13" s="91"/>
      <c r="F13" s="92"/>
      <c r="G13" s="88" t="s">
        <v>11</v>
      </c>
      <c r="H13" s="88" t="s">
        <v>21</v>
      </c>
      <c r="I13" s="88" t="s">
        <v>22</v>
      </c>
      <c r="J13" s="90" t="s">
        <v>23</v>
      </c>
      <c r="K13" s="92"/>
    </row>
    <row r="14" spans="2:18" ht="51.75" customHeight="1" x14ac:dyDescent="0.25">
      <c r="B14" s="89"/>
      <c r="C14" s="89"/>
      <c r="D14" s="93"/>
      <c r="E14" s="94"/>
      <c r="F14" s="95"/>
      <c r="G14" s="89"/>
      <c r="H14" s="89"/>
      <c r="I14" s="89"/>
      <c r="J14" s="93"/>
      <c r="K14" s="95"/>
    </row>
    <row r="15" spans="2:18" s="43" customFormat="1" ht="182.25" customHeight="1" x14ac:dyDescent="0.35">
      <c r="B15" s="60">
        <v>1</v>
      </c>
      <c r="C15" s="67" t="s">
        <v>41</v>
      </c>
      <c r="D15" s="78" t="s">
        <v>123</v>
      </c>
      <c r="E15" s="79"/>
      <c r="F15" s="79"/>
      <c r="G15" s="71">
        <v>4.6899999999999997E-2</v>
      </c>
      <c r="H15" s="72">
        <v>0.04</v>
      </c>
      <c r="I15" s="61">
        <v>0.85</v>
      </c>
      <c r="J15" s="80" t="s">
        <v>125</v>
      </c>
      <c r="K15" s="80"/>
      <c r="N15" s="44"/>
    </row>
    <row r="16" spans="2:18" s="43" customFormat="1" ht="204.75" customHeight="1" x14ac:dyDescent="0.35">
      <c r="B16" s="60">
        <v>2</v>
      </c>
      <c r="C16" s="67" t="s">
        <v>35</v>
      </c>
      <c r="D16" s="78" t="s">
        <v>124</v>
      </c>
      <c r="E16" s="79"/>
      <c r="F16" s="79"/>
      <c r="G16" s="71">
        <v>0.60499999999999998</v>
      </c>
      <c r="H16" s="72">
        <v>0.51119999999999999</v>
      </c>
      <c r="I16" s="61">
        <v>0.84</v>
      </c>
      <c r="J16" s="80" t="s">
        <v>126</v>
      </c>
      <c r="K16" s="80"/>
      <c r="N16" s="44"/>
    </row>
    <row r="17" spans="2:14" s="43" customFormat="1" ht="380.25" customHeight="1" x14ac:dyDescent="0.35">
      <c r="B17" s="60">
        <v>3</v>
      </c>
      <c r="C17" s="68" t="s">
        <v>42</v>
      </c>
      <c r="D17" s="78" t="s">
        <v>108</v>
      </c>
      <c r="E17" s="79"/>
      <c r="F17" s="79"/>
      <c r="G17" s="63">
        <v>0.44</v>
      </c>
      <c r="H17" s="63">
        <v>0.43990000000000001</v>
      </c>
      <c r="I17" s="62">
        <v>1</v>
      </c>
      <c r="J17" s="80" t="s">
        <v>133</v>
      </c>
      <c r="K17" s="80"/>
      <c r="N17" s="44"/>
    </row>
    <row r="18" spans="2:14" s="43" customFormat="1" ht="88.35" customHeight="1" x14ac:dyDescent="0.35">
      <c r="B18" s="60">
        <v>4</v>
      </c>
      <c r="C18" s="60" t="s">
        <v>43</v>
      </c>
      <c r="D18" s="78" t="s">
        <v>109</v>
      </c>
      <c r="E18" s="79"/>
      <c r="F18" s="79"/>
      <c r="G18" s="63">
        <v>0.98799999999999999</v>
      </c>
      <c r="H18" s="63">
        <v>0.98880000000000001</v>
      </c>
      <c r="I18" s="62">
        <v>1</v>
      </c>
      <c r="J18" s="81" t="s">
        <v>134</v>
      </c>
      <c r="K18" s="81"/>
      <c r="N18" s="44"/>
    </row>
    <row r="19" spans="2:14" s="43" customFormat="1" ht="113.25" customHeight="1" x14ac:dyDescent="0.35">
      <c r="B19" s="60">
        <v>5</v>
      </c>
      <c r="C19" s="60" t="s">
        <v>44</v>
      </c>
      <c r="D19" s="78" t="s">
        <v>128</v>
      </c>
      <c r="E19" s="79"/>
      <c r="F19" s="79"/>
      <c r="G19" s="63">
        <v>0.9</v>
      </c>
      <c r="H19" s="63">
        <v>0.79420000000000002</v>
      </c>
      <c r="I19" s="62">
        <v>0.88</v>
      </c>
      <c r="J19" s="81" t="s">
        <v>110</v>
      </c>
      <c r="K19" s="81"/>
      <c r="N19" s="44"/>
    </row>
    <row r="20" spans="2:14" s="43" customFormat="1" ht="129.75" customHeight="1" x14ac:dyDescent="0.35">
      <c r="B20" s="60">
        <v>6</v>
      </c>
      <c r="C20" s="60" t="s">
        <v>45</v>
      </c>
      <c r="D20" s="78" t="s">
        <v>111</v>
      </c>
      <c r="E20" s="79"/>
      <c r="F20" s="79"/>
      <c r="G20" s="73">
        <v>34000</v>
      </c>
      <c r="H20" s="64">
        <v>26560</v>
      </c>
      <c r="I20" s="61">
        <v>0.78</v>
      </c>
      <c r="J20" s="81" t="s">
        <v>135</v>
      </c>
      <c r="K20" s="82"/>
      <c r="N20" s="44"/>
    </row>
    <row r="21" spans="2:14" s="43" customFormat="1" ht="81" customHeight="1" x14ac:dyDescent="0.35">
      <c r="B21" s="69">
        <v>7</v>
      </c>
      <c r="C21" s="69" t="s">
        <v>46</v>
      </c>
      <c r="D21" s="76" t="s">
        <v>112</v>
      </c>
      <c r="E21" s="77"/>
      <c r="F21" s="77"/>
      <c r="G21" s="74">
        <v>10210</v>
      </c>
      <c r="H21" s="75">
        <v>6271</v>
      </c>
      <c r="I21" s="70">
        <v>0.61</v>
      </c>
      <c r="J21" s="83" t="s">
        <v>136</v>
      </c>
      <c r="K21" s="84"/>
      <c r="N21" s="44"/>
    </row>
    <row r="22" spans="2:14" s="43" customFormat="1" ht="97.5" customHeight="1" x14ac:dyDescent="0.35">
      <c r="B22" s="60">
        <v>8</v>
      </c>
      <c r="C22" s="60" t="s">
        <v>47</v>
      </c>
      <c r="D22" s="78" t="s">
        <v>129</v>
      </c>
      <c r="E22" s="79"/>
      <c r="F22" s="79"/>
      <c r="G22" s="73">
        <v>10210</v>
      </c>
      <c r="H22" s="64">
        <v>7421</v>
      </c>
      <c r="I22" s="61">
        <v>0.73</v>
      </c>
      <c r="J22" s="81" t="s">
        <v>137</v>
      </c>
      <c r="K22" s="82"/>
      <c r="N22" s="44"/>
    </row>
    <row r="23" spans="2:14" s="43" customFormat="1" ht="94.5" customHeight="1" x14ac:dyDescent="0.35">
      <c r="B23" s="60">
        <v>9</v>
      </c>
      <c r="C23" s="60" t="s">
        <v>48</v>
      </c>
      <c r="D23" s="78" t="s">
        <v>113</v>
      </c>
      <c r="E23" s="79"/>
      <c r="F23" s="79"/>
      <c r="G23" s="63">
        <v>7.0000000000000007E-2</v>
      </c>
      <c r="H23" s="65">
        <v>7.5200000000000003E-2</v>
      </c>
      <c r="I23" s="62" t="s">
        <v>59</v>
      </c>
      <c r="J23" s="81" t="s">
        <v>114</v>
      </c>
      <c r="K23" s="82"/>
      <c r="N23" s="44"/>
    </row>
    <row r="24" spans="2:14" s="43" customFormat="1" ht="62.25" customHeight="1" x14ac:dyDescent="0.35">
      <c r="B24" s="60">
        <v>10</v>
      </c>
      <c r="C24" s="60" t="s">
        <v>127</v>
      </c>
      <c r="D24" s="78" t="s">
        <v>115</v>
      </c>
      <c r="E24" s="79"/>
      <c r="F24" s="79"/>
      <c r="G24" s="63">
        <v>0.75</v>
      </c>
      <c r="H24" s="65">
        <v>0.59064000000000005</v>
      </c>
      <c r="I24" s="62">
        <v>0.79</v>
      </c>
      <c r="J24" s="81" t="s">
        <v>138</v>
      </c>
      <c r="K24" s="82"/>
      <c r="N24" s="44"/>
    </row>
    <row r="25" spans="2:14" s="43" customFormat="1" ht="324.75" customHeight="1" x14ac:dyDescent="0.35">
      <c r="B25" s="60">
        <v>11</v>
      </c>
      <c r="C25" s="60" t="s">
        <v>49</v>
      </c>
      <c r="D25" s="78" t="s">
        <v>117</v>
      </c>
      <c r="E25" s="79"/>
      <c r="F25" s="79"/>
      <c r="G25" s="63">
        <v>0.37258999999999998</v>
      </c>
      <c r="H25" s="65">
        <v>0.382772</v>
      </c>
      <c r="I25" s="62">
        <v>1.03</v>
      </c>
      <c r="J25" s="81" t="s">
        <v>132</v>
      </c>
      <c r="K25" s="82"/>
      <c r="N25" s="44"/>
    </row>
    <row r="26" spans="2:14" s="43" customFormat="1" ht="307.5" customHeight="1" x14ac:dyDescent="0.35">
      <c r="B26" s="60">
        <v>12</v>
      </c>
      <c r="C26" s="60" t="s">
        <v>50</v>
      </c>
      <c r="D26" s="78" t="s">
        <v>118</v>
      </c>
      <c r="E26" s="79"/>
      <c r="F26" s="79"/>
      <c r="G26" s="63">
        <v>0.17</v>
      </c>
      <c r="H26" s="65">
        <v>0.16463</v>
      </c>
      <c r="I26" s="62">
        <v>0.96</v>
      </c>
      <c r="J26" s="81" t="s">
        <v>139</v>
      </c>
      <c r="K26" s="82"/>
      <c r="N26" s="44"/>
    </row>
    <row r="27" spans="2:14" s="43" customFormat="1" ht="409.6" customHeight="1" x14ac:dyDescent="0.35">
      <c r="B27" s="60">
        <v>13</v>
      </c>
      <c r="C27" s="60" t="s">
        <v>51</v>
      </c>
      <c r="D27" s="78" t="s">
        <v>119</v>
      </c>
      <c r="E27" s="79"/>
      <c r="F27" s="79"/>
      <c r="G27" s="63">
        <v>0.48479</v>
      </c>
      <c r="H27" s="65">
        <v>0.49468699999999999</v>
      </c>
      <c r="I27" s="62">
        <v>1.02</v>
      </c>
      <c r="J27" s="81" t="s">
        <v>140</v>
      </c>
      <c r="K27" s="82"/>
      <c r="N27" s="44"/>
    </row>
    <row r="28" spans="2:14" s="43" customFormat="1" ht="300.75" customHeight="1" x14ac:dyDescent="0.35">
      <c r="B28" s="60">
        <v>14</v>
      </c>
      <c r="C28" s="60" t="s">
        <v>52</v>
      </c>
      <c r="D28" s="78" t="s">
        <v>120</v>
      </c>
      <c r="E28" s="79"/>
      <c r="F28" s="79"/>
      <c r="G28" s="63">
        <v>0.81</v>
      </c>
      <c r="H28" s="65">
        <v>0.94299999999999995</v>
      </c>
      <c r="I28" s="61">
        <v>1.1599999999999999</v>
      </c>
      <c r="J28" s="81" t="s">
        <v>141</v>
      </c>
      <c r="K28" s="82"/>
      <c r="N28" s="44"/>
    </row>
    <row r="29" spans="2:14" s="43" customFormat="1" ht="409.6" customHeight="1" x14ac:dyDescent="0.35">
      <c r="B29" s="60">
        <v>15</v>
      </c>
      <c r="C29" s="60" t="s">
        <v>53</v>
      </c>
      <c r="D29" s="78" t="s">
        <v>121</v>
      </c>
      <c r="E29" s="79"/>
      <c r="F29" s="79"/>
      <c r="G29" s="63">
        <v>0.20516000000000001</v>
      </c>
      <c r="H29" s="65">
        <v>0.22098000000000001</v>
      </c>
      <c r="I29" s="61">
        <v>1.08</v>
      </c>
      <c r="J29" s="81" t="s">
        <v>142</v>
      </c>
      <c r="K29" s="82"/>
      <c r="N29" s="44"/>
    </row>
    <row r="30" spans="2:14" s="43" customFormat="1" ht="409.5" customHeight="1" x14ac:dyDescent="0.35">
      <c r="B30" s="60">
        <v>16</v>
      </c>
      <c r="C30" s="60" t="s">
        <v>54</v>
      </c>
      <c r="D30" s="78" t="s">
        <v>143</v>
      </c>
      <c r="E30" s="79"/>
      <c r="F30" s="79"/>
      <c r="G30" s="63">
        <v>0.37719999999999998</v>
      </c>
      <c r="H30" s="65">
        <v>0.38579999999999998</v>
      </c>
      <c r="I30" s="62">
        <v>1.02</v>
      </c>
      <c r="J30" s="81" t="s">
        <v>122</v>
      </c>
      <c r="K30" s="82"/>
      <c r="N30" s="44"/>
    </row>
    <row r="31" spans="2:14" s="43" customFormat="1" ht="54" customHeight="1" x14ac:dyDescent="0.35">
      <c r="B31" s="60">
        <v>17</v>
      </c>
      <c r="C31" s="60" t="s">
        <v>55</v>
      </c>
      <c r="D31" s="78" t="s">
        <v>130</v>
      </c>
      <c r="E31" s="79"/>
      <c r="F31" s="79"/>
      <c r="G31" s="66">
        <v>1478</v>
      </c>
      <c r="H31" s="64">
        <v>1407</v>
      </c>
      <c r="I31" s="62">
        <v>0.95</v>
      </c>
      <c r="J31" s="81" t="s">
        <v>144</v>
      </c>
      <c r="K31" s="82"/>
      <c r="N31" s="44"/>
    </row>
    <row r="32" spans="2:14" s="43" customFormat="1" ht="180.75" customHeight="1" x14ac:dyDescent="0.35">
      <c r="B32" s="60">
        <v>18</v>
      </c>
      <c r="C32" s="60" t="s">
        <v>56</v>
      </c>
      <c r="D32" s="78" t="s">
        <v>131</v>
      </c>
      <c r="E32" s="79"/>
      <c r="F32" s="79"/>
      <c r="G32" s="63"/>
      <c r="H32" s="65">
        <v>0.92823999999999995</v>
      </c>
      <c r="I32" s="62"/>
      <c r="J32" s="81" t="s">
        <v>145</v>
      </c>
      <c r="K32" s="82"/>
      <c r="N32" s="44"/>
    </row>
    <row r="33" spans="2:44" x14ac:dyDescent="0.25">
      <c r="C33" s="59" t="s">
        <v>40</v>
      </c>
    </row>
    <row r="34" spans="2:44" ht="18" x14ac:dyDescent="0.25">
      <c r="B34" s="23" t="s">
        <v>37</v>
      </c>
      <c r="C34" s="18"/>
      <c r="D34" s="18"/>
      <c r="E34" s="18"/>
      <c r="F34" s="18"/>
      <c r="G34" s="18"/>
      <c r="H34" s="18"/>
      <c r="I34" s="18"/>
      <c r="J34" s="18"/>
      <c r="K34" s="18"/>
    </row>
    <row r="35" spans="2:44" ht="16.5" customHeight="1" thickBot="1" x14ac:dyDescent="0.3">
      <c r="B35" s="96"/>
      <c r="C35" s="96"/>
      <c r="D35" s="96"/>
      <c r="E35" s="96"/>
      <c r="F35" s="96"/>
      <c r="G35" s="96"/>
      <c r="H35" s="96"/>
      <c r="I35" s="96"/>
      <c r="J35" s="96"/>
      <c r="K35" s="96"/>
      <c r="L35" s="96"/>
      <c r="M35" s="96"/>
    </row>
    <row r="36" spans="2:44" ht="15" customHeight="1" x14ac:dyDescent="0.25">
      <c r="B36" s="123" t="s">
        <v>24</v>
      </c>
      <c r="C36" s="121"/>
      <c r="D36" s="121"/>
      <c r="E36" s="121"/>
      <c r="F36" s="121"/>
      <c r="G36" s="121"/>
      <c r="H36" s="124"/>
      <c r="I36" s="36" t="s">
        <v>1</v>
      </c>
      <c r="J36" s="121" t="s">
        <v>38</v>
      </c>
      <c r="K36" s="122"/>
    </row>
    <row r="37" spans="2:44" s="39" customFormat="1" ht="253.5" customHeight="1" x14ac:dyDescent="0.25">
      <c r="B37" s="115" t="s">
        <v>60</v>
      </c>
      <c r="C37" s="116"/>
      <c r="D37" s="116"/>
      <c r="E37" s="116"/>
      <c r="F37" s="116"/>
      <c r="G37" s="116"/>
      <c r="H37" s="116"/>
      <c r="I37" s="52" t="s">
        <v>61</v>
      </c>
      <c r="J37" s="117" t="s">
        <v>62</v>
      </c>
      <c r="K37" s="118"/>
      <c r="L37" s="40"/>
      <c r="M37" s="40"/>
    </row>
    <row r="38" spans="2:44" s="38" customFormat="1" ht="109.5" customHeight="1" x14ac:dyDescent="0.25">
      <c r="B38" s="115" t="s">
        <v>64</v>
      </c>
      <c r="C38" s="116"/>
      <c r="D38" s="116"/>
      <c r="E38" s="116"/>
      <c r="F38" s="116"/>
      <c r="G38" s="116"/>
      <c r="H38" s="116"/>
      <c r="I38" s="52" t="s">
        <v>61</v>
      </c>
      <c r="J38" s="117" t="s">
        <v>65</v>
      </c>
      <c r="K38" s="118"/>
      <c r="L38" s="42"/>
      <c r="M38" s="42"/>
    </row>
    <row r="39" spans="2:44" s="38" customFormat="1" ht="109.5" customHeight="1" x14ac:dyDescent="0.25">
      <c r="B39" s="115" t="s">
        <v>66</v>
      </c>
      <c r="C39" s="116"/>
      <c r="D39" s="116"/>
      <c r="E39" s="116"/>
      <c r="F39" s="116"/>
      <c r="G39" s="116"/>
      <c r="H39" s="116"/>
      <c r="I39" s="52" t="s">
        <v>61</v>
      </c>
      <c r="J39" s="117" t="s">
        <v>67</v>
      </c>
      <c r="K39" s="118"/>
      <c r="L39" s="42"/>
      <c r="M39" s="42"/>
    </row>
    <row r="40" spans="2:44" s="38" customFormat="1" ht="78" customHeight="1" x14ac:dyDescent="0.25">
      <c r="B40" s="115" t="s">
        <v>68</v>
      </c>
      <c r="C40" s="116"/>
      <c r="D40" s="116"/>
      <c r="E40" s="116"/>
      <c r="F40" s="116"/>
      <c r="G40" s="116"/>
      <c r="H40" s="119"/>
      <c r="I40" s="52" t="s">
        <v>61</v>
      </c>
      <c r="J40" s="117" t="s">
        <v>69</v>
      </c>
      <c r="K40" s="118"/>
      <c r="L40" s="42"/>
      <c r="M40" s="42"/>
    </row>
    <row r="41" spans="2:44" s="38" customFormat="1" ht="409.5" customHeight="1" x14ac:dyDescent="0.25">
      <c r="B41" s="115" t="s">
        <v>146</v>
      </c>
      <c r="C41" s="116"/>
      <c r="D41" s="116"/>
      <c r="E41" s="116"/>
      <c r="F41" s="116"/>
      <c r="G41" s="116"/>
      <c r="H41" s="119"/>
      <c r="I41" s="52" t="s">
        <v>63</v>
      </c>
      <c r="J41" s="117" t="s">
        <v>93</v>
      </c>
      <c r="K41" s="118"/>
      <c r="L41" s="42"/>
      <c r="M41" s="42"/>
    </row>
    <row r="42" spans="2:44" s="38" customFormat="1" ht="116.25" customHeight="1" x14ac:dyDescent="0.25">
      <c r="B42" s="115" t="s">
        <v>91</v>
      </c>
      <c r="C42" s="116"/>
      <c r="D42" s="116"/>
      <c r="E42" s="116"/>
      <c r="F42" s="116"/>
      <c r="G42" s="116"/>
      <c r="H42" s="119"/>
      <c r="I42" s="52" t="s">
        <v>61</v>
      </c>
      <c r="J42" s="117" t="s">
        <v>94</v>
      </c>
      <c r="K42" s="118"/>
      <c r="L42" s="42"/>
      <c r="M42" s="42"/>
    </row>
    <row r="43" spans="2:44" s="38" customFormat="1" ht="157.5" customHeight="1" x14ac:dyDescent="0.25">
      <c r="B43" s="120" t="s">
        <v>107</v>
      </c>
      <c r="C43" s="116"/>
      <c r="D43" s="116"/>
      <c r="E43" s="116"/>
      <c r="F43" s="116"/>
      <c r="G43" s="116"/>
      <c r="H43" s="119"/>
      <c r="I43" s="52" t="s">
        <v>63</v>
      </c>
      <c r="J43" s="117" t="s">
        <v>92</v>
      </c>
      <c r="K43" s="118"/>
      <c r="L43" s="42"/>
      <c r="M43" s="42"/>
    </row>
    <row r="44" spans="2:44" s="39" customFormat="1" ht="26.45" customHeight="1" x14ac:dyDescent="0.25">
      <c r="B44" s="112"/>
      <c r="C44" s="113"/>
      <c r="D44" s="113"/>
      <c r="E44" s="113"/>
      <c r="F44" s="113"/>
      <c r="G44" s="113"/>
      <c r="H44" s="113"/>
      <c r="I44" s="113"/>
      <c r="J44" s="113"/>
      <c r="K44" s="114"/>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row>
    <row r="46" spans="2:44" ht="18" x14ac:dyDescent="0.25">
      <c r="B46" s="99" t="s">
        <v>57</v>
      </c>
      <c r="C46" s="100"/>
      <c r="D46" s="100"/>
      <c r="E46" s="100"/>
      <c r="F46" s="100"/>
      <c r="G46" s="100"/>
      <c r="H46" s="100"/>
      <c r="I46" s="100"/>
      <c r="J46" s="100"/>
      <c r="K46" s="100"/>
      <c r="L46" s="41"/>
    </row>
    <row r="47" spans="2:44" ht="70.5" customHeight="1" x14ac:dyDescent="0.25">
      <c r="B47" s="53"/>
      <c r="C47" s="129" t="s">
        <v>28</v>
      </c>
      <c r="D47" s="129"/>
      <c r="E47" s="53" t="s">
        <v>16</v>
      </c>
      <c r="F47" s="53" t="s">
        <v>17</v>
      </c>
      <c r="G47" s="53" t="s">
        <v>26</v>
      </c>
      <c r="H47" s="130" t="s">
        <v>12</v>
      </c>
      <c r="I47" s="130"/>
      <c r="J47" s="130"/>
      <c r="K47" s="130"/>
    </row>
    <row r="48" spans="2:44" ht="55.5" customHeight="1" x14ac:dyDescent="0.25">
      <c r="B48" s="54">
        <v>1</v>
      </c>
      <c r="C48" s="125" t="s">
        <v>70</v>
      </c>
      <c r="D48" s="125"/>
      <c r="E48" s="55">
        <v>147861</v>
      </c>
      <c r="F48" s="55">
        <v>56824</v>
      </c>
      <c r="G48" s="56">
        <v>0</v>
      </c>
      <c r="H48" s="128" t="s">
        <v>154</v>
      </c>
      <c r="I48" s="128"/>
      <c r="J48" s="128"/>
      <c r="K48" s="128"/>
    </row>
    <row r="49" spans="2:11" ht="60.75" customHeight="1" x14ac:dyDescent="0.25">
      <c r="B49" s="54">
        <v>2</v>
      </c>
      <c r="C49" s="125" t="s">
        <v>73</v>
      </c>
      <c r="D49" s="125"/>
      <c r="E49" s="55">
        <v>669125</v>
      </c>
      <c r="F49" s="55">
        <v>313433</v>
      </c>
      <c r="G49" s="56">
        <f>F49/E49</f>
        <v>0.4684221931627125</v>
      </c>
      <c r="H49" s="131" t="s">
        <v>95</v>
      </c>
      <c r="I49" s="131"/>
      <c r="J49" s="131"/>
      <c r="K49" s="131"/>
    </row>
    <row r="50" spans="2:11" ht="62.25" customHeight="1" x14ac:dyDescent="0.25">
      <c r="B50" s="54">
        <v>3</v>
      </c>
      <c r="C50" s="125" t="s">
        <v>71</v>
      </c>
      <c r="D50" s="125"/>
      <c r="E50" s="55">
        <v>3024437</v>
      </c>
      <c r="F50" s="55">
        <v>2636118</v>
      </c>
      <c r="G50" s="56">
        <f>F50/E50</f>
        <v>0.87160618653984201</v>
      </c>
      <c r="H50" s="126" t="s">
        <v>153</v>
      </c>
      <c r="I50" s="126"/>
      <c r="J50" s="126"/>
      <c r="K50" s="126"/>
    </row>
    <row r="51" spans="2:11" ht="74.45" customHeight="1" x14ac:dyDescent="0.25">
      <c r="B51" s="54">
        <v>4</v>
      </c>
      <c r="C51" s="125" t="s">
        <v>147</v>
      </c>
      <c r="D51" s="125"/>
      <c r="E51" s="55">
        <v>126159</v>
      </c>
      <c r="F51" s="55">
        <v>56514</v>
      </c>
      <c r="G51" s="56">
        <f>F51/E51</f>
        <v>0.44795852852352985</v>
      </c>
      <c r="H51" s="126" t="s">
        <v>148</v>
      </c>
      <c r="I51" s="126"/>
      <c r="J51" s="126"/>
      <c r="K51" s="126"/>
    </row>
    <row r="52" spans="2:11" ht="40.9" customHeight="1" x14ac:dyDescent="0.25">
      <c r="B52" s="54">
        <v>5</v>
      </c>
      <c r="C52" s="127" t="s">
        <v>74</v>
      </c>
      <c r="D52" s="127"/>
      <c r="E52" s="55">
        <v>459942</v>
      </c>
      <c r="F52" s="55">
        <v>374366</v>
      </c>
      <c r="G52" s="56">
        <f>F52/E52</f>
        <v>0.81394175787381884</v>
      </c>
      <c r="H52" s="128" t="s">
        <v>96</v>
      </c>
      <c r="I52" s="128"/>
      <c r="J52" s="128"/>
      <c r="K52" s="128"/>
    </row>
    <row r="53" spans="2:11" ht="45.75" customHeight="1" x14ac:dyDescent="0.25">
      <c r="B53" s="54">
        <v>6</v>
      </c>
      <c r="C53" s="125" t="s">
        <v>75</v>
      </c>
      <c r="D53" s="125"/>
      <c r="E53" s="55">
        <v>85923</v>
      </c>
      <c r="F53" s="55">
        <v>46638</v>
      </c>
      <c r="G53" s="56">
        <f>F53/E53</f>
        <v>0.5427883104640201</v>
      </c>
      <c r="H53" s="128" t="s">
        <v>97</v>
      </c>
      <c r="I53" s="128"/>
      <c r="J53" s="128"/>
      <c r="K53" s="128"/>
    </row>
    <row r="54" spans="2:11" ht="48.75" customHeight="1" x14ac:dyDescent="0.25">
      <c r="B54" s="54">
        <v>7</v>
      </c>
      <c r="C54" s="133" t="s">
        <v>76</v>
      </c>
      <c r="D54" s="133"/>
      <c r="E54" s="55">
        <v>66237</v>
      </c>
      <c r="F54" s="55">
        <v>50751</v>
      </c>
      <c r="G54" s="56">
        <v>0</v>
      </c>
      <c r="H54" s="128" t="s">
        <v>116</v>
      </c>
      <c r="I54" s="128"/>
      <c r="J54" s="128"/>
      <c r="K54" s="128"/>
    </row>
    <row r="55" spans="2:11" ht="51.75" customHeight="1" x14ac:dyDescent="0.25">
      <c r="B55" s="54">
        <v>8</v>
      </c>
      <c r="C55" s="125" t="s">
        <v>149</v>
      </c>
      <c r="D55" s="125"/>
      <c r="E55" s="55">
        <v>1163185</v>
      </c>
      <c r="F55" s="55">
        <v>564898</v>
      </c>
      <c r="G55" s="56">
        <f t="shared" ref="G55:G70" si="0">F55/E55</f>
        <v>0.48564759689989123</v>
      </c>
      <c r="H55" s="128" t="s">
        <v>98</v>
      </c>
      <c r="I55" s="128"/>
      <c r="J55" s="128"/>
      <c r="K55" s="128"/>
    </row>
    <row r="56" spans="2:11" ht="46.9" customHeight="1" x14ac:dyDescent="0.25">
      <c r="B56" s="54">
        <v>9</v>
      </c>
      <c r="C56" s="134" t="s">
        <v>77</v>
      </c>
      <c r="D56" s="135"/>
      <c r="E56" s="55">
        <v>1690891</v>
      </c>
      <c r="F56" s="55">
        <v>1267559</v>
      </c>
      <c r="G56" s="56">
        <f t="shared" si="0"/>
        <v>0.74963968700525341</v>
      </c>
      <c r="H56" s="139" t="s">
        <v>151</v>
      </c>
      <c r="I56" s="140"/>
      <c r="J56" s="140"/>
      <c r="K56" s="141"/>
    </row>
    <row r="57" spans="2:11" ht="46.9" customHeight="1" x14ac:dyDescent="0.25">
      <c r="B57" s="54">
        <v>10</v>
      </c>
      <c r="C57" s="134" t="s">
        <v>78</v>
      </c>
      <c r="D57" s="135"/>
      <c r="E57" s="55">
        <v>1407132</v>
      </c>
      <c r="F57" s="55">
        <v>697956</v>
      </c>
      <c r="G57" s="56">
        <f t="shared" si="0"/>
        <v>0.49601316720819366</v>
      </c>
      <c r="H57" s="139" t="s">
        <v>72</v>
      </c>
      <c r="I57" s="140"/>
      <c r="J57" s="140"/>
      <c r="K57" s="141"/>
    </row>
    <row r="58" spans="2:11" ht="46.9" customHeight="1" x14ac:dyDescent="0.25">
      <c r="B58" s="54">
        <v>11</v>
      </c>
      <c r="C58" s="134" t="s">
        <v>79</v>
      </c>
      <c r="D58" s="135"/>
      <c r="E58" s="55">
        <v>1399242</v>
      </c>
      <c r="F58" s="55">
        <v>1017074</v>
      </c>
      <c r="G58" s="56">
        <f t="shared" si="0"/>
        <v>0.72687497945316104</v>
      </c>
      <c r="H58" s="139" t="s">
        <v>150</v>
      </c>
      <c r="I58" s="140"/>
      <c r="J58" s="140"/>
      <c r="K58" s="141"/>
    </row>
    <row r="59" spans="2:11" ht="46.9" customHeight="1" x14ac:dyDescent="0.25">
      <c r="B59" s="54">
        <v>12</v>
      </c>
      <c r="C59" s="134" t="s">
        <v>80</v>
      </c>
      <c r="D59" s="135"/>
      <c r="E59" s="55">
        <v>55242</v>
      </c>
      <c r="F59" s="55">
        <v>34321</v>
      </c>
      <c r="G59" s="56">
        <f t="shared" si="0"/>
        <v>0.62128452988668037</v>
      </c>
      <c r="H59" s="139" t="s">
        <v>99</v>
      </c>
      <c r="I59" s="140"/>
      <c r="J59" s="140"/>
      <c r="K59" s="141"/>
    </row>
    <row r="60" spans="2:11" ht="54" customHeight="1" x14ac:dyDescent="0.25">
      <c r="B60" s="54">
        <v>13</v>
      </c>
      <c r="C60" s="134" t="s">
        <v>86</v>
      </c>
      <c r="D60" s="135"/>
      <c r="E60" s="55">
        <v>56055</v>
      </c>
      <c r="F60" s="55">
        <v>56619</v>
      </c>
      <c r="G60" s="56">
        <f t="shared" si="0"/>
        <v>1.0100615466952101</v>
      </c>
      <c r="H60" s="139"/>
      <c r="I60" s="140"/>
      <c r="J60" s="140"/>
      <c r="K60" s="141"/>
    </row>
    <row r="61" spans="2:11" ht="46.9" customHeight="1" x14ac:dyDescent="0.25">
      <c r="B61" s="54">
        <v>14</v>
      </c>
      <c r="C61" s="134" t="s">
        <v>81</v>
      </c>
      <c r="D61" s="135"/>
      <c r="E61" s="55">
        <v>101530</v>
      </c>
      <c r="F61" s="55">
        <v>0</v>
      </c>
      <c r="G61" s="56">
        <f t="shared" si="0"/>
        <v>0</v>
      </c>
      <c r="H61" s="139" t="s">
        <v>100</v>
      </c>
      <c r="I61" s="140"/>
      <c r="J61" s="140"/>
      <c r="K61" s="141"/>
    </row>
    <row r="62" spans="2:11" ht="46.9" customHeight="1" x14ac:dyDescent="0.25">
      <c r="B62" s="54">
        <v>15</v>
      </c>
      <c r="C62" s="134" t="s">
        <v>82</v>
      </c>
      <c r="D62" s="135"/>
      <c r="E62" s="55">
        <v>72293</v>
      </c>
      <c r="F62" s="55">
        <v>85162</v>
      </c>
      <c r="G62" s="56">
        <f t="shared" si="0"/>
        <v>1.1780117023778236</v>
      </c>
      <c r="H62" s="139" t="s">
        <v>101</v>
      </c>
      <c r="I62" s="140"/>
      <c r="J62" s="140"/>
      <c r="K62" s="141"/>
    </row>
    <row r="63" spans="2:11" ht="46.9" customHeight="1" x14ac:dyDescent="0.25">
      <c r="B63" s="54">
        <v>16</v>
      </c>
      <c r="C63" s="134" t="s">
        <v>83</v>
      </c>
      <c r="D63" s="135"/>
      <c r="E63" s="55">
        <v>90616</v>
      </c>
      <c r="F63" s="55">
        <v>83304</v>
      </c>
      <c r="G63" s="56">
        <f t="shared" si="0"/>
        <v>0.9193078485035755</v>
      </c>
      <c r="H63" s="139" t="s">
        <v>102</v>
      </c>
      <c r="I63" s="140"/>
      <c r="J63" s="140"/>
      <c r="K63" s="141"/>
    </row>
    <row r="64" spans="2:11" ht="46.9" customHeight="1" x14ac:dyDescent="0.25">
      <c r="B64" s="54">
        <v>17</v>
      </c>
      <c r="C64" s="134" t="s">
        <v>85</v>
      </c>
      <c r="D64" s="135"/>
      <c r="E64" s="55">
        <v>431293</v>
      </c>
      <c r="F64" s="55">
        <v>387637</v>
      </c>
      <c r="G64" s="56">
        <f t="shared" si="0"/>
        <v>0.89877878843384895</v>
      </c>
      <c r="H64" s="139" t="s">
        <v>102</v>
      </c>
      <c r="I64" s="140"/>
      <c r="J64" s="140"/>
      <c r="K64" s="141"/>
    </row>
    <row r="65" spans="2:14" ht="46.9" customHeight="1" x14ac:dyDescent="0.25">
      <c r="B65" s="54">
        <v>18</v>
      </c>
      <c r="C65" s="134" t="s">
        <v>84</v>
      </c>
      <c r="D65" s="135"/>
      <c r="E65" s="55">
        <v>701640</v>
      </c>
      <c r="F65" s="55">
        <v>197948</v>
      </c>
      <c r="G65" s="56">
        <f t="shared" si="0"/>
        <v>0.28212188586739639</v>
      </c>
      <c r="H65" s="139" t="s">
        <v>103</v>
      </c>
      <c r="I65" s="140"/>
      <c r="J65" s="140"/>
      <c r="K65" s="141"/>
    </row>
    <row r="66" spans="2:14" ht="46.9" customHeight="1" x14ac:dyDescent="0.25">
      <c r="B66" s="54">
        <v>19</v>
      </c>
      <c r="C66" s="134" t="s">
        <v>87</v>
      </c>
      <c r="D66" s="135"/>
      <c r="E66" s="55">
        <v>437855</v>
      </c>
      <c r="F66" s="55">
        <v>368097</v>
      </c>
      <c r="G66" s="56">
        <f t="shared" si="0"/>
        <v>0.84068241769535579</v>
      </c>
      <c r="H66" s="139" t="s">
        <v>104</v>
      </c>
      <c r="I66" s="140"/>
      <c r="J66" s="140"/>
      <c r="K66" s="141"/>
    </row>
    <row r="67" spans="2:14" ht="46.9" customHeight="1" x14ac:dyDescent="0.25">
      <c r="B67" s="54">
        <v>20</v>
      </c>
      <c r="C67" s="134" t="s">
        <v>90</v>
      </c>
      <c r="D67" s="135"/>
      <c r="E67" s="55">
        <v>11466</v>
      </c>
      <c r="F67" s="55">
        <v>362012</v>
      </c>
      <c r="G67" s="56">
        <f t="shared" si="0"/>
        <v>31.572649572649574</v>
      </c>
      <c r="H67" s="139" t="s">
        <v>152</v>
      </c>
      <c r="I67" s="140"/>
      <c r="J67" s="140"/>
      <c r="K67" s="141"/>
    </row>
    <row r="68" spans="2:14" ht="46.9" customHeight="1" x14ac:dyDescent="0.25">
      <c r="B68" s="54">
        <v>21</v>
      </c>
      <c r="C68" s="134" t="s">
        <v>89</v>
      </c>
      <c r="D68" s="135"/>
      <c r="E68" s="55">
        <v>144043</v>
      </c>
      <c r="F68" s="55">
        <v>58567</v>
      </c>
      <c r="G68" s="56">
        <f t="shared" si="0"/>
        <v>0.40659386433217859</v>
      </c>
      <c r="H68" s="139" t="s">
        <v>105</v>
      </c>
      <c r="I68" s="140"/>
      <c r="J68" s="140"/>
      <c r="K68" s="141"/>
    </row>
    <row r="69" spans="2:14" ht="46.9" customHeight="1" x14ac:dyDescent="0.25">
      <c r="B69" s="54">
        <v>22</v>
      </c>
      <c r="C69" s="134" t="s">
        <v>88</v>
      </c>
      <c r="D69" s="135"/>
      <c r="E69" s="55">
        <v>153189</v>
      </c>
      <c r="F69" s="55">
        <v>33376</v>
      </c>
      <c r="G69" s="56">
        <f t="shared" si="0"/>
        <v>0.21787465157419919</v>
      </c>
      <c r="H69" s="139" t="s">
        <v>106</v>
      </c>
      <c r="I69" s="140"/>
      <c r="J69" s="140"/>
      <c r="K69" s="141"/>
    </row>
    <row r="70" spans="2:14" ht="27.6" customHeight="1" x14ac:dyDescent="0.25">
      <c r="B70" s="132" t="s">
        <v>39</v>
      </c>
      <c r="C70" s="132"/>
      <c r="D70" s="132"/>
      <c r="E70" s="57">
        <f>SUM(E48:E69)</f>
        <v>12495356</v>
      </c>
      <c r="F70" s="57">
        <f>SUM(F48:F69)</f>
        <v>8749174</v>
      </c>
      <c r="G70" s="58">
        <f t="shared" si="0"/>
        <v>0.70019405609572072</v>
      </c>
      <c r="H70" s="128"/>
      <c r="I70" s="128"/>
      <c r="J70" s="128"/>
      <c r="K70" s="128"/>
    </row>
    <row r="71" spans="2:14" ht="20.25" x14ac:dyDescent="0.25">
      <c r="B71" s="32"/>
      <c r="C71" s="31"/>
      <c r="D71" s="31"/>
      <c r="E71" s="31"/>
      <c r="F71" s="31"/>
      <c r="G71" s="31"/>
      <c r="H71" s="31"/>
      <c r="I71" s="35"/>
      <c r="J71" s="31"/>
      <c r="K71" s="31"/>
      <c r="L71" s="41"/>
    </row>
    <row r="72" spans="2:14" ht="70.5" hidden="1" customHeight="1" x14ac:dyDescent="0.25">
      <c r="B72" s="45" t="s">
        <v>29</v>
      </c>
      <c r="C72" s="87" t="s">
        <v>28</v>
      </c>
      <c r="D72" s="87"/>
      <c r="E72" s="45" t="s">
        <v>16</v>
      </c>
      <c r="F72" s="45" t="s">
        <v>17</v>
      </c>
      <c r="G72" s="45" t="s">
        <v>26</v>
      </c>
      <c r="H72" s="98" t="s">
        <v>12</v>
      </c>
      <c r="I72" s="98"/>
      <c r="J72" s="98"/>
      <c r="K72" s="98"/>
    </row>
    <row r="73" spans="2:14" ht="21.75" hidden="1" customHeight="1" x14ac:dyDescent="0.25">
      <c r="B73" s="46"/>
      <c r="C73" s="86"/>
      <c r="D73" s="86"/>
      <c r="E73" s="47"/>
      <c r="F73" s="47"/>
      <c r="G73" s="48"/>
      <c r="H73" s="97"/>
      <c r="I73" s="97"/>
      <c r="J73" s="97"/>
      <c r="K73" s="97"/>
    </row>
    <row r="74" spans="2:14" ht="29.25" customHeight="1" x14ac:dyDescent="0.25">
      <c r="B74" s="85" t="s">
        <v>27</v>
      </c>
      <c r="C74" s="85"/>
      <c r="D74" s="85"/>
      <c r="E74" s="34"/>
      <c r="F74" s="34"/>
      <c r="G74" s="137"/>
      <c r="H74" s="138"/>
      <c r="I74" s="20"/>
      <c r="J74" s="20"/>
      <c r="K74" s="20"/>
      <c r="L74" s="19"/>
      <c r="M74" s="20"/>
      <c r="N74" s="20"/>
    </row>
    <row r="75" spans="2:14" ht="18" customHeight="1" x14ac:dyDescent="0.25">
      <c r="B75" s="3"/>
      <c r="C75" s="3"/>
      <c r="D75" s="21"/>
      <c r="E75" s="21"/>
      <c r="F75" s="21"/>
      <c r="H75" s="20"/>
    </row>
    <row r="76" spans="2:14" x14ac:dyDescent="0.25">
      <c r="B76" s="22" t="s">
        <v>13</v>
      </c>
      <c r="C76" s="3"/>
      <c r="D76" s="34"/>
      <c r="E76" s="50" t="s">
        <v>34</v>
      </c>
      <c r="F76" s="50"/>
      <c r="K76" s="20"/>
      <c r="L76" s="19"/>
    </row>
    <row r="77" spans="2:14" x14ac:dyDescent="0.25">
      <c r="B77" s="22" t="s">
        <v>14</v>
      </c>
      <c r="C77" s="3"/>
      <c r="D77" s="34"/>
      <c r="E77" s="33" t="s">
        <v>32</v>
      </c>
      <c r="F77" s="33"/>
      <c r="G77" s="51"/>
      <c r="L77" s="19"/>
    </row>
    <row r="78" spans="2:14" x14ac:dyDescent="0.25">
      <c r="B78" s="22" t="s">
        <v>15</v>
      </c>
      <c r="C78" s="3"/>
      <c r="D78" s="34"/>
      <c r="E78" s="33" t="s">
        <v>58</v>
      </c>
      <c r="F78" s="33"/>
      <c r="K78" s="20"/>
      <c r="L78" s="19"/>
    </row>
    <row r="79" spans="2:14" x14ac:dyDescent="0.25">
      <c r="K79" s="20"/>
    </row>
    <row r="80" spans="2:14" x14ac:dyDescent="0.25">
      <c r="K80" s="20"/>
    </row>
    <row r="81" spans="11:11" x14ac:dyDescent="0.25">
      <c r="K81" s="20"/>
    </row>
    <row r="82" spans="11:11" x14ac:dyDescent="0.25">
      <c r="K82" s="20"/>
    </row>
    <row r="83" spans="11:11" x14ac:dyDescent="0.25">
      <c r="K83" s="20"/>
    </row>
    <row r="84" spans="11:11" x14ac:dyDescent="0.25">
      <c r="K84" s="20"/>
    </row>
  </sheetData>
  <mergeCells count="124">
    <mergeCell ref="L44:AR44"/>
    <mergeCell ref="G74:H74"/>
    <mergeCell ref="C69:D69"/>
    <mergeCell ref="H56:K56"/>
    <mergeCell ref="H57:K57"/>
    <mergeCell ref="H58:K58"/>
    <mergeCell ref="H59:K59"/>
    <mergeCell ref="H60:K60"/>
    <mergeCell ref="H61:K61"/>
    <mergeCell ref="H62:K62"/>
    <mergeCell ref="H63:K63"/>
    <mergeCell ref="H64:K64"/>
    <mergeCell ref="H65:K65"/>
    <mergeCell ref="H66:K66"/>
    <mergeCell ref="H67:K67"/>
    <mergeCell ref="H68:K68"/>
    <mergeCell ref="H69:K69"/>
    <mergeCell ref="C67:D67"/>
    <mergeCell ref="C68:D68"/>
    <mergeCell ref="C62:D62"/>
    <mergeCell ref="C63:D63"/>
    <mergeCell ref="C64:D64"/>
    <mergeCell ref="C65:D65"/>
    <mergeCell ref="C59:D59"/>
    <mergeCell ref="B70:D70"/>
    <mergeCell ref="H70:K70"/>
    <mergeCell ref="C53:D53"/>
    <mergeCell ref="H53:K53"/>
    <mergeCell ref="C54:D54"/>
    <mergeCell ref="H54:K54"/>
    <mergeCell ref="C55:D55"/>
    <mergeCell ref="H55:K55"/>
    <mergeCell ref="C56:D56"/>
    <mergeCell ref="C57:D57"/>
    <mergeCell ref="C58:D58"/>
    <mergeCell ref="C66:D66"/>
    <mergeCell ref="C60:D60"/>
    <mergeCell ref="C61:D61"/>
    <mergeCell ref="C50:D50"/>
    <mergeCell ref="H50:K50"/>
    <mergeCell ref="C51:D51"/>
    <mergeCell ref="H51:K51"/>
    <mergeCell ref="C52:D52"/>
    <mergeCell ref="H52:K52"/>
    <mergeCell ref="C47:D47"/>
    <mergeCell ref="H47:K47"/>
    <mergeCell ref="C48:D48"/>
    <mergeCell ref="H48:K48"/>
    <mergeCell ref="C49:D49"/>
    <mergeCell ref="H49:K49"/>
    <mergeCell ref="B37:H37"/>
    <mergeCell ref="J36:K36"/>
    <mergeCell ref="B36:H36"/>
    <mergeCell ref="J37:K37"/>
    <mergeCell ref="D25:F25"/>
    <mergeCell ref="D26:F26"/>
    <mergeCell ref="D27:F27"/>
    <mergeCell ref="D28:F28"/>
    <mergeCell ref="D29:F29"/>
    <mergeCell ref="D30:F30"/>
    <mergeCell ref="D31:F31"/>
    <mergeCell ref="D32:F32"/>
    <mergeCell ref="J25:K25"/>
    <mergeCell ref="B39:H39"/>
    <mergeCell ref="J39:K39"/>
    <mergeCell ref="B40:H40"/>
    <mergeCell ref="J40:K40"/>
    <mergeCell ref="B41:H41"/>
    <mergeCell ref="J41:K41"/>
    <mergeCell ref="B42:H42"/>
    <mergeCell ref="J42:K42"/>
    <mergeCell ref="B43:H43"/>
    <mergeCell ref="J43:K43"/>
    <mergeCell ref="B1:H1"/>
    <mergeCell ref="B4:D4"/>
    <mergeCell ref="E4:H4"/>
    <mergeCell ref="G13:G14"/>
    <mergeCell ref="B5:D5"/>
    <mergeCell ref="B6:D6"/>
    <mergeCell ref="E6:H6"/>
    <mergeCell ref="E5:H5"/>
    <mergeCell ref="H13:H14"/>
    <mergeCell ref="B74:D74"/>
    <mergeCell ref="C73:D73"/>
    <mergeCell ref="C72:D72"/>
    <mergeCell ref="B13:B14"/>
    <mergeCell ref="C13:C14"/>
    <mergeCell ref="D13:F14"/>
    <mergeCell ref="B35:M35"/>
    <mergeCell ref="H73:K73"/>
    <mergeCell ref="H72:K72"/>
    <mergeCell ref="B46:K46"/>
    <mergeCell ref="I13:I14"/>
    <mergeCell ref="J13:K14"/>
    <mergeCell ref="B44:K44"/>
    <mergeCell ref="J31:K31"/>
    <mergeCell ref="J32:K32"/>
    <mergeCell ref="J26:K26"/>
    <mergeCell ref="J27:K27"/>
    <mergeCell ref="J28:K28"/>
    <mergeCell ref="J29:K29"/>
    <mergeCell ref="J30:K30"/>
    <mergeCell ref="B38:H38"/>
    <mergeCell ref="J38:K38"/>
    <mergeCell ref="D21:F21"/>
    <mergeCell ref="D22:F22"/>
    <mergeCell ref="D23:F23"/>
    <mergeCell ref="D24:F24"/>
    <mergeCell ref="J15:K15"/>
    <mergeCell ref="D19:F19"/>
    <mergeCell ref="J19:K19"/>
    <mergeCell ref="D20:F20"/>
    <mergeCell ref="D18:F18"/>
    <mergeCell ref="J17:K17"/>
    <mergeCell ref="J18:K18"/>
    <mergeCell ref="D16:F16"/>
    <mergeCell ref="J23:K23"/>
    <mergeCell ref="D17:F17"/>
    <mergeCell ref="J20:K20"/>
    <mergeCell ref="J21:K21"/>
    <mergeCell ref="J16:K16"/>
    <mergeCell ref="J22:K22"/>
    <mergeCell ref="D15:F15"/>
    <mergeCell ref="J24:K24"/>
  </mergeCells>
  <phoneticPr fontId="0" type="noConversion"/>
  <conditionalFormatting sqref="B44">
    <cfRule type="cellIs" dxfId="3" priority="4" stopIfTrue="1" operator="notEqual">
      <formula>#REF!</formula>
    </cfRule>
  </conditionalFormatting>
  <conditionalFormatting sqref="G74:H74">
    <cfRule type="duplicateValues" dxfId="2" priority="2"/>
  </conditionalFormatting>
  <conditionalFormatting sqref="C69:D69">
    <cfRule type="duplicateValues" dxfId="1" priority="1"/>
  </conditionalFormatting>
  <conditionalFormatting sqref="C48:D68">
    <cfRule type="duplicateValues" dxfId="0" priority="7"/>
  </conditionalFormatting>
  <dataValidations count="1">
    <dataValidation type="list" allowBlank="1" showInputMessage="1" showErrorMessage="1" sqref="I7" xr:uid="{00000000-0002-0000-0000-000000000000}">
      <formula1>"Select,USD,EUR"</formula1>
    </dataValidation>
  </dataValidations>
  <pageMargins left="0.25" right="0.25" top="0.75" bottom="0.75" header="0.3" footer="0.3"/>
  <pageSetup paperSize="9" fitToHeight="0" orientation="landscape" r:id="rId1"/>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8A415-76A4-472B-90B5-47DF3935E944}">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Лист 1</vt:lpstr>
      <vt:lpstr>Sheet1</vt:lpstr>
      <vt:lpstr>'Лист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2019-03-14T12:23:44Z</dcterms:modified>
</cp:coreProperties>
</file>