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bookViews>
    <workbookView xWindow="-120" yWindow="-120" windowWidth="24240" windowHeight="13140"/>
  </bookViews>
  <sheets>
    <sheet name="Лист 1" sheetId="2" r:id="rId1"/>
    <sheet name="Sheet1" sheetId="3" r:id="rId2"/>
  </sheets>
  <externalReferences>
    <externalReference r:id="rId3"/>
  </externalReferences>
  <definedNames>
    <definedName name="_xlnm.Print_Area" localSheetId="0">'Лист 1'!$B$84:$K$85</definedName>
  </definedNames>
  <calcPr calcId="144525"/>
</workbook>
</file>

<file path=xl/calcChain.xml><?xml version="1.0" encoding="utf-8"?>
<calcChain xmlns="http://schemas.openxmlformats.org/spreadsheetml/2006/main">
  <c r="G83" i="2" l="1"/>
  <c r="E82" i="2"/>
  <c r="F82" i="2"/>
  <c r="G78" i="2"/>
  <c r="G77" i="2"/>
  <c r="G76" i="2"/>
  <c r="G75" i="2"/>
  <c r="G79" i="2"/>
  <c r="G74" i="2"/>
  <c r="G58" i="2"/>
  <c r="G80" i="2" l="1"/>
  <c r="I35" i="2" l="1"/>
  <c r="G73" i="2" l="1"/>
  <c r="G72" i="2"/>
  <c r="G71" i="2"/>
  <c r="G70" i="2"/>
  <c r="G69" i="2"/>
  <c r="G68" i="2"/>
  <c r="G65" i="2"/>
  <c r="G64" i="2"/>
  <c r="G63" i="2"/>
  <c r="G62" i="2"/>
  <c r="G61" i="2"/>
  <c r="G60" i="2"/>
  <c r="G59" i="2" l="1"/>
  <c r="G57" i="2"/>
  <c r="G56" i="2"/>
  <c r="G55" i="2"/>
  <c r="G54" i="2"/>
  <c r="G53" i="2"/>
  <c r="G82" i="2" l="1"/>
</calcChain>
</file>

<file path=xl/sharedStrings.xml><?xml version="1.0" encoding="utf-8"?>
<sst xmlns="http://schemas.openxmlformats.org/spreadsheetml/2006/main" count="201" uniqueCount="186">
  <si>
    <t xml:space="preserve">Номер: </t>
  </si>
  <si>
    <t>Статус</t>
  </si>
  <si>
    <t>ЗАГАЛЬНА ІНФОРМАЦІЯ ПРО ГРАНТ</t>
  </si>
  <si>
    <t>Номер гранту:</t>
  </si>
  <si>
    <t>Основний реципієнт:</t>
  </si>
  <si>
    <t>Аналіз діяльності програми – Звітний період:</t>
  </si>
  <si>
    <t>Аналіз діяльності програми – Період діяльності:</t>
  </si>
  <si>
    <t>Початок роботи:</t>
  </si>
  <si>
    <t>Закінчення роботи:</t>
  </si>
  <si>
    <t>Опис показника</t>
  </si>
  <si>
    <t>Номер завдання</t>
  </si>
  <si>
    <t>Запланована ціль на поточний момент</t>
  </si>
  <si>
    <t>Причини розбіжностей</t>
  </si>
  <si>
    <t>Ім'я:</t>
  </si>
  <si>
    <t>Посада:</t>
  </si>
  <si>
    <t>Дата та місце:</t>
  </si>
  <si>
    <t>Бюджет за звітний період</t>
  </si>
  <si>
    <t xml:space="preserve">Фактичні витрати за звітний період </t>
  </si>
  <si>
    <t xml:space="preserve">Звіт про аналіз діяльності проекту ГФ </t>
  </si>
  <si>
    <t>Початок роботи проекту</t>
  </si>
  <si>
    <t>ПЕРІОД АНАЛІЗУ ДІЯЛЬНОСТІ ПРОЕКТУ</t>
  </si>
  <si>
    <t xml:space="preserve">Фактичний результат </t>
  </si>
  <si>
    <t xml:space="preserve">Виконання у % </t>
  </si>
  <si>
    <t xml:space="preserve">Причини відхилення від цільових показників програми </t>
  </si>
  <si>
    <t>Спеціальні умови</t>
  </si>
  <si>
    <t>Номер показника</t>
  </si>
  <si>
    <t>Відсоток використання коштів</t>
  </si>
  <si>
    <t xml:space="preserve">Підписано від імені Основного реципієнта: </t>
  </si>
  <si>
    <t>Модуль</t>
  </si>
  <si>
    <t>№</t>
  </si>
  <si>
    <t>UKR-C-UCDC</t>
  </si>
  <si>
    <t>Рік</t>
  </si>
  <si>
    <t>Державна установа "Центр громадського здоров'я МОЗ України"</t>
  </si>
  <si>
    <t>TCS-1(M)</t>
  </si>
  <si>
    <t>А.  Показники результатів виконання програми</t>
  </si>
  <si>
    <t>Б. Коментарі ОР щодо виконання спеціальних умов, зазначених в угоді про надання гранту</t>
  </si>
  <si>
    <t>Коментарі ЦГЗ щодо дій з метою виконання умов</t>
  </si>
  <si>
    <t>Загальні витрати</t>
  </si>
  <si>
    <t xml:space="preserve"> </t>
  </si>
  <si>
    <t>KP Other-1</t>
  </si>
  <si>
    <t>KP-1d(M)</t>
  </si>
  <si>
    <t>TB/HIV-5</t>
  </si>
  <si>
    <t>TB/HIV-6(M)</t>
  </si>
  <si>
    <t>TCP-1(M)</t>
  </si>
  <si>
    <t>MDR TB-2(M)</t>
  </si>
  <si>
    <t>MDR TB-3(M)</t>
  </si>
  <si>
    <t>MDR TB-4</t>
  </si>
  <si>
    <t>KP-1c(M)</t>
  </si>
  <si>
    <t>KP-1a(M)</t>
  </si>
  <si>
    <t>KP-3d(M)</t>
  </si>
  <si>
    <t>KP Other 2</t>
  </si>
  <si>
    <t>KP-3a(M)</t>
  </si>
  <si>
    <t>KP-3c(M)</t>
  </si>
  <si>
    <t>MDR TB-8</t>
  </si>
  <si>
    <t>KP-5</t>
  </si>
  <si>
    <t xml:space="preserve">В: Загальні витрати </t>
  </si>
  <si>
    <t xml:space="preserve">1.Бюджет програми в об’єднаному описі гранту, що додається у Графіку I, відображає загальну суму фінансування, який Глобальний Фонд надасть для програми. Бюджет програми може частково фінансуватися за рахунок коштів гранту, наданих Основному Реципієнту за попередньою Угодою про надання гранту, використання яких для реалізації програми Глобальний фонд схвалив за поточною Угодою про надання гранту ("Грантові кошти попереднього періоду"), а також додаткових Грантових коштів в обсязі не більше граничної суми, передбаченої п. 3.6 Підтвердження надання гранту. Якщо Глобальний фонд схвалив використання Грантових коштів попереднього періоду, Глобальний фонд може зменшити суму грантових коштів, як передбачено п. 3.6 Підтвердження надання гранту на суму грантових коштів попереднього періоду, а визначення грантових коштів, що міститься у п. 2.2. Правил Глобального фонду щодо надання грантів (2014), включатиме будь-які грантові кошти попереднього періоду.
2. Всі негрошові активи, що залишилися від діяльності за будь-якими попередніми Угодами про надання гранту на дату початку періоду впровадження, підлягають належному обліку та документуванню ("Активи попередніх програм"). Якщо інше не погоджено з Глобальним фондом, визначення програмних активів, наведене у п. 2.2 Правил Глобального фонду щодо надання грантів (2014), включатиме будь-які Активи попередніх програм.
 3. Для уникнення сумніву, окрім випадків, коли це чітко передбачено цим документом, ніщо в чинній Угоді про надання гранту не впливатиме на обов'язки Грантоотримувача та/або Основного Реципієнта за будь-якою(и) попередньою(и) Угодою(ами) про надання гранту (в тому числі обов'язки щодо фінансової та іншої звітності). 
</t>
  </si>
  <si>
    <t>Виконано</t>
  </si>
  <si>
    <t>Усі негрошові активи зареєстровані на реципієнта гранту. Основні фонди взяті на баланс, ними користуються відповідно до їх призначення. До того ж, усі основні фонди, придбані за рахунок коштів ГФ, починаючи з 2012 року, включено у зведений фінансовий звіт для компанії Deloitte.</t>
  </si>
  <si>
    <t>В процесі</t>
  </si>
  <si>
    <t>Перед використанням Грантових коштів для фінансування закупівель протитуберкульозних препаратів другої лінії, та для кожної заявки на видачу коштів, в тому числі коштів для закупівлі протитуберкульозних препаратів другої лінії та препаратів для лікування мультирезистентного туберкульозу, Основний Реципієнт повинен надати Глобальному фонду письмове підтвердження кошторису та кількості протитуберкульозних препаратів другої лінії, що будуть закуплені Основним Реципієнтом в агента із закупівель Глобального механізму по забезпеченню лікарськими засобами, які за суттю та формою задовольнятимуть вимоги Глобального фонду, якщо Глобальним фондом в письмовій формі не повідомлено інше.</t>
  </si>
  <si>
    <t xml:space="preserve">Основний Реципієнт має співпрацювати з регіональним Комітетом зеленого світла (рКЗС) у рамках ініціативи регіонального Комітету зеленого світла з надання Основному Реципієнту допомоги у контексті моніторингу та розширення послуг, що стосуються мультирезистентного туберкульозу, які пропонуються у країні. Відповідно, Основний Реципієнт має передбачити у бюджеті та дозволити виплату Глобальним Фондом суми не більше 50 000 дол. США або меншої суми, яка має бути погоджена з Комітетом зеленого світла та Глобальним фондом, кожного року на покриття послуг Комітету зеленого світла. </t>
  </si>
  <si>
    <t>Стосовно розділу 7.6 ("Право доступу") Порядку надання грантів, сторони розуміють та погоджуються, що (1) Глобальний Фонд може збирати чи намагатися збирати дані, і такі дані можуть містити інформацію, яка може бути використана для ідентифікації певної особи або осіб, та що (2) Грантоотримувач провів або забезпечив проведення перед збором даних та після цього будь-яких заходів, які необхідні згідно з чинним законодавством України для забезпечення того, що така інформація може бути передана Глобальному Фонду на його вимогу у вказаних цілях.</t>
  </si>
  <si>
    <t>Ця умова не передбачає будь-яких дій з боку ОР, і ОР погоджується з цим.</t>
  </si>
  <si>
    <t>Планове звітування</t>
  </si>
  <si>
    <t>Управління грантом</t>
  </si>
  <si>
    <t xml:space="preserve">Організація послуг та адміністративно-господарське управління </t>
  </si>
  <si>
    <t>Дотримання лікування</t>
  </si>
  <si>
    <t>Покращення управління поточним фінансуванням (не УДФ)</t>
  </si>
  <si>
    <t>Інші інформаційні системи громадського здоров'я та інтервенції з МіО</t>
  </si>
  <si>
    <t>Лікування: МР-ТБ</t>
  </si>
  <si>
    <t>Виявлення хворих та діагностика: МР-ТБ</t>
  </si>
  <si>
    <t>Лікування ТБ на рівні громади</t>
  </si>
  <si>
    <t>Інші інтервенції стосовно політики та принципів управління</t>
  </si>
  <si>
    <t>Стратегія закупівель</t>
  </si>
  <si>
    <t>Поведінкові інтервенції для секс працівників</t>
  </si>
  <si>
    <t>Поведінкові інтервенції для ЧСЧ</t>
  </si>
  <si>
    <t>Дослідження</t>
  </si>
  <si>
    <t>Програми обміну шприців та голок для ЛВІН та їх партнерів</t>
  </si>
  <si>
    <t>Лабораторні системи для профілактики, контролю та епідеміологічного нагляду за захворюваннями</t>
  </si>
  <si>
    <t>Профілактика, діагностика та лікування опортуністичних інфекцій</t>
  </si>
  <si>
    <t>Якість програми та даних</t>
  </si>
  <si>
    <t>Моніторинг лікування - Вірусне навантаження</t>
  </si>
  <si>
    <t>Надання диференційованих АРТ послуг</t>
  </si>
  <si>
    <t>Ґрунтуючись на схваленому способі виконання, що передбачає передачу закупівлі товарів медичного призначення від неурядових основних реципієнтів до урядового Основного Реципієнта, до 1 січня 2019 року включно, Основний Реципієнт створить Національну закупівельну агенцію та забезпечить функціонування ланцюга поставок, що гармонізує закупівлі Грантоотримувача та Глобального Фонду. Залучення Глобального Фонду до закупівель товарів медичного призначення через таку Національну закупівельну агенцію здійснюватиметься за погодженням Глобального Фонду.</t>
  </si>
  <si>
    <t>До червня 2018 року Основний Реципієнт повинен надати Глобальному Фонду плани моніторингу і оцінки щодо ВІЛ та туберкульозу,  які за суттю та формою задовольнятимуть вимоги Глобального Фонду, плани слід розробляти спільно з Глобальним Фондом та під керівництвом КМК.</t>
  </si>
  <si>
    <t>Відсоток ЛВІН, охоплених програмами профілактики ВІЛ - визначений пакет послуг</t>
  </si>
  <si>
    <t xml:space="preserve">Відсоток зареєстрованих нових та пацієнтів, які повторно захворіли на туберкульоз, та мають документально підтверджений ВІЛ-статус </t>
  </si>
  <si>
    <t xml:space="preserve">Кількість поставлених на диспансерний облік з усіма формами туберкульозу (тобто, бактеріологічно підтверджений + клінічно діагностований), включаючи нові та повторні випадки захворювання </t>
  </si>
  <si>
    <t xml:space="preserve">Кількість повідомлених випадків захворювання на РР-TБ та/або МР-TБ  </t>
  </si>
  <si>
    <t xml:space="preserve">Відсоток пацієнтів з РР-ТБ та/або МР-ТБ, які почали лікуватися від МР-ТБ, але були втрачені для подальшого спостереження протягом перших шести місяців курсу лікування </t>
  </si>
  <si>
    <t>Відсоток робітників комерційного сексу (РКС), охоплених програмами профілактики ВІЛ – визначений пакет послуг</t>
  </si>
  <si>
    <t>Відсоток ЧСЧ, охоплених програмами профілактики ВІЛ – визначений пакет послуг</t>
  </si>
  <si>
    <t>Відсоток ЛВІН, що пройшли тестування на ВІЛ протягом звітного періоду, та знають свої результати</t>
  </si>
  <si>
    <t>Частка ВІЛ-інфікованих ЛВІН, які зареєстровані (залучені до програм лікування) у центрах СНІДу протягом звітного періоду.</t>
  </si>
  <si>
    <t>Відсоток чоловіків, які мають секс з чоловіками, пройшли тестування на ВІЛ протягом звітного періоду і знають свої результати</t>
  </si>
  <si>
    <t xml:space="preserve"> Кількість та відсоток ЛВІН, що отримують ЗПТ</t>
  </si>
  <si>
    <t>Відсоток ВІЛ-інфікованих людей, які отримують АРТ</t>
  </si>
  <si>
    <t xml:space="preserve"> TB/HIV-4.1</t>
  </si>
  <si>
    <t>Відсоток ВІЛ-інфікованих нових та пацієнтів, які повторно захворіли на туберкульоз та отримують АРТ під час лікування туберкульозу</t>
  </si>
  <si>
    <t>Кількість випадків захворювання на РР-TБ та/або МР-TБ  пацієнтами, які почали отримувати лікавання препаратами другого ряду</t>
  </si>
  <si>
    <t>Кількість випадків туберкульозу з розширеною резистентністю (РР ТБ) залучених до лікування</t>
  </si>
  <si>
    <t>Відсоток осіб, які знаходяться в програмі ЗПТ (замісна підтримувальна терапія),та отримують лікування протягом не менше 6 місяців</t>
  </si>
  <si>
    <t>Відсоток секс працівників (СП), які пройшли тестування на ВІЛ протягом звітного періоду і знають свої результати</t>
  </si>
  <si>
    <t xml:space="preserve">1.  Відповідно до Політики Глобального фонду зі стійкості, перехідного періоду та співфінансування (Sustainability, Transition and Cofinancing Policy) (GF/B35/04) (надалі - Політика СПС), Грантоотримувач повинен: 1. поступово збільшувати державні витрати на охорону здоров'я для досягнення національних цілей щодо загального охоплення медичними послугами; та збільшити співфінансування програм за підтримки Глобального фонду, що має бути зосереджене на поступовій передачі національних планів протидії захворюванням на державне фінансування ("Ключові вимоги щодо співфінансування"). Виділення та виплата грантових коштів залежатиме від того, чи Глобальний фонд вважатиме задовільним виконання Україною Ключових вимог щодо співфінансування. Глобальний фонд може зменшити обсяг грантових коштів під час періоду впровадження при невиконанні Ключових вимог щодо співфінансування;
2. дотримуватися вимог щодо доступу до коштів, спрямованих на "стимулювання співфінансування", як зазначено у Політиці СПС ("Вимоги до стимулювання співфінансування"). Виділення та виплата 25% коштів, призначених для діяльності з протидії ВІЛ та ТБ в Україні від загальної суми 119 482 531 дол. США на 2017-2019 роки, що дорівнює 29 870 633 дол. США ("стимулювання співфінансування") залежатиме від того, чи Глобальний фонд вважатиме задовільним виконання Граноотримувачем заходів щодо стимулювання співфінансування. Глобальний фонд може зменшити обсяг коштів, що виділяються для стимулювання співфінансування, під час періоду впровадження у разі невиконання вимог щодо стимулювання співфінансування; та
3. З метою виконання Ключових вимог щодо співфінансування Грантоотримувач повинен поступово забезпечувати передачу фінансування від Глобального фонду до Грантоотримувача, як передбачено Наказом № 248-р Кабінету Міністрів України ("Наказ") від 22 березня 2017 року, відповідно до плану "20%-50%-80%" (надалі - "План Переходу 20%-50%-80%") , що викладений нижче: 
a. відповідно до Наказу до 31 січня 2018 року включно Грантоотримувач повинен підготувати та подати Глобальному фонду детальний план передачі програм профілактики, догляду та підтримки у сфері ТБ/ВІЛ на 2018 рік до Міністерства охорони здоров'я України, що фінансуватиме 20% програмних заходів;
б. відповідно до Наказу до 30 липня 2018 року включно  Грантоотримувач повинен підготувати та подати Глобальному фонду детальний план передачі фінансування програм профілактики, догляду та підтримки у сфері ТБ/ВІЛ на 2019 рік до Міністерства охорони здоров'я України, що фінансуватиме 50% програмних заходів, та надати підтвердження включення відповідної бюджетної лінії в проект бюджету Грантоотримувача; та
в. відповідно до Наказу до 30 липня 2019 року включно Грантоотримувач повинен підготувати та подати Глобальному фонду детальний план передачі програм профілактики, лікування та підтримки у сфері ТБ/ВІЛ на 2020 рік до Міністерства охорони здоров'я України, що фінансуватиме 80% програмної діяльності, а також надати докази включення відповідної лінії в проект бюджету  Грантоотримувача.
</t>
  </si>
  <si>
    <t>Покращення управління державним фінансуванням (УДФ)</t>
  </si>
  <si>
    <t>Розвиток професійних компетенцій медичних працівників, в тому числі на рівні громади</t>
  </si>
  <si>
    <t>6,01%</t>
  </si>
  <si>
    <t xml:space="preserve">1. Протягом 2019 року в програмі ЗПТ використовувались препарати закуплені за кошти Державного бюджету на 2017 рік. З жовтня 2019 року розпочався поступовий перехід на споживання препаратів закуплених за кошти ДБ на 2018 рік. Оскільки розширення програми ЗПТ тісно пов’язане з кількістю закуплених препаратів, а розширення програми можливе лише при переході між ДБ, то в 2019 році можливість набору нових пацієнтів стала можлива лише наприкінці другого півріччя.
2. На рівні регіонів відсутня політична воля до розширення програми ЗПТ. Так, представники обласних департаментів охорони здоров’я не мають консолідованого бачення та зацікавленості в розширенні програми на рівні регіонів, а відтак не сформована стратегія розширення програми,  не налагоджені комунікативні зв’язки між ДОЗ та ЗОЗ, що потенційно могли б впроваджувати програму ЗПТ
3. Відсутність мотивації медичного персоналу програми ЗПТ до розширення. Оскільки медичні працівники, які залучені до програми ЗПТ не отримували додаткового матеріального заохочення і, враховуючи особливості роботи з даною категорією пацієнтів, не мали бажання розвивати програму на місцях та розширювати її. Проте, починаючи з квітні 2020 року програма ЗПТ увійде до державної програми медичних гарантій, що дасть зможу оплачувати роботу медичних працівників, які залучені в програму ЗПТ.
4. В деяких регіонах, зокрема в місті Києві, існує широко розгалужена мережа приватних медичних закладів, що видають препарати ЗПТ за платні рецепти. Діяльність таких клінік не підпадає під дію Наказу МОЗ України № 200, що регулює впровадження програми ЗПТ в Україні. Відтак, приватні клініки не мають встановлених стандартів роботи з людьми, які потребують лікування від опіоїдної залежності та не контролюють прийом ними наврковмісних лікарських засобів. Відсутність контролю приваблює в такі медичні заклади частину клієнтів, які потенційно могли би стати пацієнтами державної програми ЗПТ.
</t>
  </si>
  <si>
    <t>Індикатор відповідає діяльності ЦГЗ. Дані збираються за звичайною формою звітності №56. Станом на 01 січня 2020 року на територіях, що контролюються урядом, було 113 046 осіб, які отримували антиретровірусну терапію. За даними ОР Мережа, 11 805 осіб на цей час отримують антиретровірусну терапію на територіях Донецької області, непідконтрольних уряду України, 2 200 на територіях Луганської області, непідконтрольних уряду України, 7 423 в АР Крим, та 1 631 у м. Севастополі. 
Практично всі пацієнти, які регулярно відвідують медичні установи, отримують АРТ.Згідно з вимогами існуючої нормативної бази, пацієнта неможна виключити з диспансерної групи протягом 5 років з моменту останнього відвідування. Зараз ці правила формування диспансерної групи переглядаються.
Однією з причин невиконання показника є невелика кількість пацієнтів, у яких ВІЛ діагностується вперше.
З метою посилення національної програми тестування на ВІЛ, індексування та тестування з ініціативи медичного працівника широко впроваджуються у всіх закладах охорони здоров’я України. Програма тестування ключових груп населення посилюється через громадські організації.
Після повного запуску програм тестування в Україні та посилення тестування та виявлення ЛЖВ, більше пацієнтів будуть отримувати АРТ</t>
  </si>
  <si>
    <t>Показник відповідає діяльності Альянсу та ЦГЗ.
% виконання:49,51%/50,4% * 100%=98%.
128 325 зі звітної кількості – чоловіки
43 418 зі звітної кількості – жінки
Цей показник відображає кількість та % окремих ЛВНІ, охоплених протягом періоду з 1 липня 2019 року до 31 грудня 2019 року профілактичними послугами НУО, що одержували фінансування ГФ. Цим показником визначається кількість окремих ЛВНІ, які одержали всі елементи мінімального пакету послуг протягом звітного періоду, що включає видачу шприців або голок, презервативів та надання консультування. Джерело даних: рутинна звітність (програмна документація на основі узагальнених даних НУО), оціночна чисельність групи.
У звітному періоді було охоплено 171 743 ЛВНІ. 154 980 ЛВНІ були охоплені на підконтрольній території України, 8 816 ЛВНІ – у зоні військового конфлікту на сході України, 9 357 ЛВНІ – у Криму. 
79 770 ЛВНІ були охоплені проектами Альянсу за фінансової підтримки ГФ.
112 791 ЛВНІ були охоплені за сприяння ЦГЗ по проекту Gov 2018-2020_Прозоро та 6,576 ЛВНІ по проекту Gov 2018-2020. Охоплення за проектом Gov 2018-2020 включає Сумську та Полтавську області. Охоплення за проектом Gov 2018-2020_Прозоро включає всі підконтрольні області України, що отримували державне фінансування та фінансування ГФ у Єврорегіонах (м.Київ, Одеська та Дніпропетровська області).
52 організації надавали послуги ЛВНІ.</t>
  </si>
  <si>
    <t xml:space="preserve">Показник відповідає діяльності Альянсу та ЦГЗ.
% виконання: 42,43%/ 43,7% * 100%=97%
219 зі звітної кількості – чоловіки
33 756 зі звітної кількості – жінки
10 зі звітної кількості – трансгендерні люди
Цей показник відображає кількість та % окремих секс-працівників, охоплених з 1 липня 2019 року до 31 грудня 2019 року профілактичними послугами НУО, що одержували фінансування ГФ та ЦГЗ. Цим показником визначається кількість окремих секс-працівників, які отримали всі елементи мінімального пакету послуг протягом звітного періоду, що включає видачу презервативів та надання консультування. Джерело даних: рутинна звітність (програмна документація на основі узагальнених даних НУО), оціночна чисельність групи.
У звітному періоді було охоплено 33 985 секс-працівників за фінансуванням ГФ та ЦГЗ. 30 507 секс-працівників були охоплені на підконтрольній території України, 1 052 секс-працівників – у зоні військового конфлікту на сході України, 2 484 секс-працівники – у Криму. 
25 207 секс-працівників було охоплено проектами Альянсу за фінансової підтримки ГФ.
14 595 секс-працівників було охоплено за сприяння  ЦГЗ по проекту Gov 2018-2020_Прозоро та 988 секс-працівників по проекту Gov 2018-2020. Охоплення за проектом Gov 2018-2020 включає Сумську та Полтавську області. Охоплення за проектом Gov 2018-2020_Прозоро включає всі підконтрольні області України, що отримували державне фінансування.
40 організацій надавали послуги секс-працівникам. </t>
  </si>
  <si>
    <t>Показник відповідає діяльності Альянсу та ЦГЗ.
% виконання: 16,86%/18,1% * 100%=93%.
30 592 зі звітної кількості – чоловіки
14 зі звітної кількості – трансгендерні люди
Цей показник відображає кількість та % окремих ЧСЧ, охоплених з 1 липня 2019 року по 31 грудня 2019 року профілактичними послугами НУО, що одержували фінансування ГФ та ЦГЗ. Цим показником визначається кількість окремих ЧСЧ, які одержали всі елементи мінімального пакету послуг протягом звітного періоду, що включає видачу презервативів та надання консультування. Джерело даних: рутинна звітність (програмна документація на основі узагальнених даних НУО), оціночна чисельність групи.
У звітному періоді 30 606 ЧСЧ були охоплені проектами за фінансової підтримки ГФ та ЦГЗ: 28 549 ЧСЧ були охоплені на підконтрольній території України, 818 ЧСЧ – у зоні військового конфлікту на сході України, 1 316 ЧСЧ – у Криму.
21 989 ЧСЧ були охоплені проектами Альянсу за фінансової підтримки ГФ.
9 413 ЧСЧ були охоплені за сприяння ЦГЗ по проекту Gov 2018-2020_Прозоро та 589 ЧСЧ по проекту Gov 2018-2020. Охоплення за проектом Gov 2018-2020 включає Сумську та Полтавську області. Охоплення за проектом Gov 2018-2020_Прозоро включає всі підконтрольні області України, що отримували державне фінансування.
30 організації надавали послуги ЧСЧ.</t>
  </si>
  <si>
    <t>Показник відповідає діяльності Альянсу та ЦГЗ.
% виконання: 59,47%/47,14% * 100%=126%
Джерело даних: рутинна звітність (програмна документація на основі узагальнених даних НУО), оціночна чисельність групи.
Звітна кількість за цим показником відображає відсоток ЛВНІ, які пройшли швидке тестування на ВІЛ (із отриманням результату), що здійснювалося НУО, які реалізували профілактичні проекти та інтервенції OCF серед ЛВНІ. В цьому індикаторі представлено дані за 2019 рік.
1) У звітному періоді 168 959 ЛВНІ були охоплені послугами асистованого тестування на ВІЛ в умовах аутріч за фінансової підтримки ГФ та ЦГЗ: 152 976 ЛВНІ були охоплені на підконтрольній території України, 8 140 ЛВНІ – у зоні військового конфлікту на сході України, 9 048 ЛВНІ – у Криму. 
113 729 ЛВНІ були протестовані у проектах Альянсу. 78 877 ЛВНІ були протестовані за сприяння ЦГЗ по проекту Gov 2018-2020_Прозоро та 3 946 ЛВНІ по проекту Gov 2018-2020. 
Протягом звітного періоду 47 980 нових клієнтів ЛВНІ пройшли тестування швидкими тестами на ВІЛ та отримали результати (28,4%). У звітному періоді пройшли тестування 82% нових ЛВНІ. 2 284 ЛВНІ отримали позитивні результати тестів. Відсоток позитивних результатів тестування становив 2,9% серед нових ЛВНІ та 0,7% – серед поточних клієнтів профілактичних проектів.
2) На додаток до асистованого тестування в умовах аутріч реалізовувалася також інтервенція з оптимізованого виявлення випадків (OCF) з використанням підходу рекрутингу клієнтів з розширених мереж ризику, починаючи з позитивних випадків, виявлених у ході тестування в умовах аутріч, з метою виявлення додаткових ВІЛ-позитивних випадків на базі випадків, виявлених в умовах аутріч. 37 327 унікальних ЛВНІ були додатково охоплені тестуванням на ВІЛ за допомогою інтервенцій OCF:
- інтервенція OCF серед ЛВНІ за фінансової підтримки CDC дозволила протестувати 39 334 ЛВНІ, з них 33 165 ЛВНІ не проходили тестування у проектах ГФ у звітному періоді. 2 480 ЛВНІ, які відповідали критеріям включення до кейс-менеджменту у рамках проекту CDC OCF (не зареєстровані у центрах СНІДу або такі, що вибули з-під медичного нагляду протягом останніх 6 місяців, одночасно не отримують послуги CITI в інших проектах), були залучені до компоненту CITI у звітному періоді.
- інтервенція OCF серед ЛВНІ за кошти каталітичного фінансування ГФ дозволила протестувати 5 996 ЛВНІ, з них 4 277 ЛВНІ не проходили тестування в аутріч-проектах ГФ у звітному періоді. 381 ЛВНІ, які відповідали критеріям включення до проекту кейс-менеджменту, були залучені до CITI у звітньому періоді.
115 клієнтів були протестовані у проектах GF OCF та CDC OCF.</t>
  </si>
  <si>
    <t xml:space="preserve">Показник відповідає діяльності Альянсу та ЦГЗ.
% виконання: 91,5%/85%*100%=107,6%. 
Протягом звітного періоду 91,5% ЛВНІ, які отримали позитивні результати швидких тестів на ВІЛ, що проводилися у рамках профілактичних проектів, були взяті під медичний нагляд. В цьому індикаторі представлено дані за 2019 рік.
Серед них:
-86,4% клієнтів були взяті під медичний нагляд за допомогою проектів аутріч;
-93,4% клієнтів були взяті під медичний нагляд за допомогою проектів ГФ OCF;
-95,9% клієнтів були взяті під медичний нагляд за допомогою проектів CDC OCF.
Протягом 2019 року 5,145 ЛВНІ отримали позитивні результати. Серед них:
2 284 ВІЛ-позитивних ЛВНІ були виявлені в рамках аутріч;
381 ВІЛ-позитивних ЛВНІ були виявлені в рамках проекту ГФ OCF та розпочали CITI (ті, хто відповідали критеріям включення в кейс-менеджмент: не стояли на обліку у центрах СНІДу або вважалися такими, з якими було «втрачено контакт для спостереження» протягом останніх 6 місяців; які не отримували послуги CITI на той час в інших проектах). 
2 480 ВІЛ-позитивних ЛВНІ були виявлені в рамках проекту CDC OCF та розпочали CITI (ті, хто відповідали критеріям включення в кейс-менеджмент: не стояли на обліку у центрах СНІДу або вважалися такими, з якими було «втрачено контакт для спостереження» протягом останніх 6 місяців; які не отримували послуги CITI на той час в інших проектах).
649 ЛВНІ (з 5 145 ЛВНІ) вже перебували в базі обстежених на ВІЛ у ЗОЗ і не потребували подальшого взяття під медичний нагляд.
4 113 ВІЛ-позитивних ЛВНІ були взяті під медичний нагляд в центрах СНІДу у 2019 році. Серед них 2 709 осіб - чоловіки, 1 404 особи - жінки. 
4 454 ЛВНІ розпочали АРТ в звітному періоді.
</t>
  </si>
  <si>
    <t>Показник відповідає діяльності Альянсу та ЦГЗ.
% виконання: 25,2%/21,3% * 100%=118%
Джерело даних: рутинна звітність (програмна документація на основі узагальнених даних НУО), оціночна чисельність групи.
Звітна кількість за цим показником відображає відсоток ЧСЧ, які пройшли швидке тестування на ВІЛ (із отриманням результату), що здійснювалося НУО, які реалізували профілактичні проекти та інтервенції OCF. В цьому індикаторі представлено дані за 2019 рік.
1) У звітному періоді 40 424 ЧСЧ були охоплені послугами асистованого тестування на ВІЛ в умовах аутріч за фінансової підтримки ГФ та ЦГЗ: 38 556 ЧСЧ були охоплені на підконтрольній території України, 870 ЧСЧ – у зоні військового конфлікту на сході України, 1 110 ЧСЧ – у Криму. 
33 933 ЧСЧ були протестовані у проектах Альянсу.
8 236 ЧСЧ були протестовані за сприяння ЦГЗ по проекту Gov 2018-2020_Прозоро та 379 ЧСЧ по проекту Gov 2018-2020. 
Протягом звітного періоду 10 170 нових клієнтів ЧСЧ пройшли тестування швидкими тестами на ВІЛ та отримали результати (25,2%). У звітному періоді 93% нових клієнтів ЧСЧ пройшли тестування. 234 ЧСЧ одержали позитивні результати тестів. Відсоток позитивних результатів тестувань становив 1,3% серед нових клієнтів ЧСЧ та 0,3% – серед поточних клієнтів профілактичних проектів.
2) На додаток до асистованого тестування в умовах аутріч реалізовувалася також інтервенція з оптимізованого виявлення випадків (OCF) з використанням підходу рекрутингу клієнтів з розширених мереж ризику, починаючи з позитивних випадків, виявлених у ході тестування в умовах аутріч, з метою виявлення додаткових ВІЛ-позитивних випадків. 5 238 унікальних ЧСЧ були додатково охоплені тестуванням на ВІЛ за допомогою інтервенцій OCF:
 - інтервенція OCF серед ЧСЧ за фінансової підтримки CDC дозволила протестувати 2 091 ЧСЧ у звітному періоді, з них 1 846 ЧСЧ не проходили тестування у проектах ГФ. 64 ЧСЧ, які відповідали критеріям включення до кейс-менеджменту у рамках проекту CDC OCF (не зареєстровані у центрах СНІДу або такі, що вибули з-під медичного нагляду протягом останніх 6 місяців, одночасно не отримують послуги CITI в інших проектах), були залучені до компоненту CITI у звітному періоді.
 - інтервенція OCF серед ЧСЧ за кошти каталітичного фінансування ГФ дозволила протестувати 826 ЧСЧ у звітному періоді, з них 790 ЧСЧ не проходили тестування у проектах ГФ. 14 ЧСЧ, які відповідали критеріям включення до проекту кейс-менеджменту, були залучені до компоненту CITI у звітному періоді.
3) На додаток до асистованого тестування в умовах аутріч та інтервенцій OCF, також реалізовувався компонент з тестування на ВІЛ в рамках проекту Healthlink за фінансування USAID. 2 717 унікальних ЧСЧ були охоплені тестуванням на ВІЛ, серед них 2 603 ЧСЧ не проходили тестування у проектах ГФ.
Один клієнт був протестований у проектах GF OCF та USAID Healthlink.</t>
  </si>
  <si>
    <t xml:space="preserve">Показник відповідає діяльності Альянсу та ЦГЗ.
% виконання: 46,34%/47,8% * 100%=97%
Джерело даних: рутинна звітність (програмна документація на основі узагальнених даних НУО), оціночна чисельність групи.
Звітна кількість за цим показником відображає відсоток секс-працівників, які пройшли швидке тестування на ВІЛ (із отриманням результату), що здійснювалося НУО, які реалізували профілактичні проекти та інтервенцію OCF. В цьому індикаторі представлено дані за 2019 рік.
1) У звітному періоді 36 268 секс-працівників були охоплені послугами асистованого тестування на ВІЛ в умовах аутріч за фінансової підтримки ГФ та ЦГЗ: 32 779 секс-працівників були охоплені на підконтрольній території України, 1 024 секс-працівників – у зоні військового конфлікту на сході України, 2 537 секс-працівників – у Криму. 
29 505 секс-працівників було протестовано у проектах Альянсу. 11 317 секс-працівників були протестовані за спиянням  ЦГЗ по проекту Gov 2018-2020_Прозоро та 658 секс-працівників по проекту Gov 2018-2020. 
Протягом звітного періоду 8 729 нових секс-працівників пройшли тестування швидкими тестами на ВІЛ та отримали результати (24,1%). У звітному періоді тестування пройшли 89% нових клієнтів. 208 секс-працівників одержали позитивні результати тестів. Відсоток позитивних результатів тестування становив 1,7% серед нових клієнтів та 0,2% – серед поточних клієнтів профілактичних проектів.
2) На додаток до асистованого тестування в умовах аутріч реалізовувалася також інтервенція з оптимізованого виявлення випадків (OCF) з використанням підходу рекрутингу клієнтів з розширених мереж ризику, починаючи з позитивних випадків, виявлених у ході тестування в умовах аутріч. З метою виявлення додаткових ВІЛ-позитивних випадків, в умовах аутріч 853 унікальних секс-працівників були додатково охоплені тестуванням на ВІЛ за допомогою інтервенцій OCF:
- інтервенція OCF серед секс-працівників за кошти каталітичного фінансування ГФ дозволила протестувати 1 335 секс-працівників, з них 782 секс-працівники не проходили тестування в аутріч-проектах ГФ у звітному періоді. 58 секс-працівників, які відповідали критеріям включення до кейс-менеджменту у рамках проекту ГФ OCF (не зареєстровані у центрах СНІДу або такі, що вибули з-під медичного нагляду протягом останніх 6 місяців, одночасно не отримують послуги CITI в інших проектах), були залучені до проектів CITI у звітному періоді.
-  інтервенція OCF серед секс-працівників за кошти CDC дозволила протестувати 124 секс-працівники-ЛВНІ/партнери ЛВНІ, серед них 72 секс-працівників-ЛВНІ/партнерів ЛВНІ не проходили тестування у проектах ГФ. 7 секс-працівників-ЛВНІ/партнерів ЛВНІ, які відповідали критеріям включення до проекту кейс-менеджменту, було залучено до CITI.
Один клієнт був протестований у проектах GF OCF та CDC OCF.
</t>
  </si>
  <si>
    <t xml:space="preserve">Показник відповідає діяльності Альянсу та ЦГЗ.
% виконання: 78,22%/78,2% * 100%=100%
Звітна кількість за цим показником відображає відсоток осіб на ЗПТ, які отримували лікування безперервно протягом щонайменше 6 місяців. Показник включає тих пацієнтів, які є клієнтами проектів МПСС, включаючи клієнтів, які отримували ЗПТ в рамках проектів МПСС, а потім були переведені до закладів охорони здоров'я, де додаткові послуги "недоступні" та отримували лікування безперервно. Показник включає також тих клієнтів, які купували препарати ЗПТ в аптеках за рецептами. Джерело даних: рутинна звітність (програмна документація).
78,22% осіб, які розпочали ЗПТ протягом першого півріччя 2019 року в проектах МПСС (когортний період: січень - червень 2019 року), отримували лікування безперервно протягом щонайменше 6 місяців. 
У другому півріччі 2019 року 202 клієнта проектів МПСС, які реалізуються у рамках гранту ГФ, розпочали ЗПТ, а 158 клієнтів отримували лікування протягом щонайменше 6 місяців. 44 пацієнти вибули з програми (перенаправлені в інші ЛПЗ – 52,3%, за власним бажанням – 25%, пропуск прийому ліків понад 10 днів – 11,3%, завершили курс ЗПТ – 9,1%,  порушили інші правила участі у ЗПТ – 2,3%). Також протягом 6 місяців після початку ЗПТ у проектах МПСС 1 клієнт був ув’язнений, 10 клієнтів померли (ці фактори не враховано у показнику). 
</t>
  </si>
  <si>
    <t>Індикатор відповідає діяльності ЦГЗ. Дані зібрані за допомогою реєстру хворих на туберкульоз e-TB менеджер</t>
  </si>
  <si>
    <t>HIV I-12</t>
  </si>
  <si>
    <t>Відсоток ув'язнених, які живуть з ВІЛ</t>
  </si>
  <si>
    <t>HIV I-9(b)M</t>
  </si>
  <si>
    <t>Відсоток трансгендерних людей, які живуть з ВІЛ (річний 2018)</t>
  </si>
  <si>
    <t>Факт</t>
  </si>
  <si>
    <t>-</t>
  </si>
  <si>
    <t>Показник відповідає діяльності ЦГЗ.
Офіційні дані наразі недоступні. IBBS завершено. Попередні дані із звітом зараз узгоджуються з ДКВСУ та будуть представлені напочатку квітня з офіційним звітом.</t>
  </si>
  <si>
    <t>Показник відповідає діяльності ЦГЗ.
Дані зараз недоступні. IBBS триває.
Після узгодження змісту анкети та організаційних питань щодо збору даних, а також прийняття рішення щодо додаткового фінансування дослідження з боку Глобального фонду, зокрема щодо додавання польових робіт до бюджету, збір даних розпочався 4 січня 2020 року. Станом на 28.02.2020 р. (на момент подання звіту до ГФ) опитано 398 з 1000 запланованих респондентів. Очікується, що остаточний звіт із затвердженими даними буде представлений наприкінці липня 2020 року</t>
  </si>
  <si>
    <t>Смертність населення від коінфекції (ТБ/ВІЛ) на 100 тисяч населення (річний 2018)</t>
  </si>
  <si>
    <t>TB/HIV I-1</t>
  </si>
  <si>
    <t xml:space="preserve">Показник відповідає діяльності ЦГЗ.
Джерело даних: Державна служба статистики України
Форми реєстрації та звітності для збору даних за цим показником, а також інструкції щодо звітності затверджуються Міністерством юстиції, тому дані збираються по всій країні. У 2018 році зафіксовано 1531 смерть, пов’язану з туберкульозом / ВІЛ (офіційний звіт Держстату). Державний комітет статистики також забезпечує середньорічне населення всієї території України. </t>
  </si>
  <si>
    <t>Індикатор відповідає діяльності ЦГЗ. Дані збираються за допомогою реєстру хворих на туберкульоз e-TB менеджер.
Частково невиконання пояснюється тим, що оціночний показник (Розрахунковий показник ВООЗ), який був взятий за основу для цільового значення включає дані по непідконтрольним територіям України та АР Крим, щодо яких дані недоступні та не включені до фактичного значення, а відповідно фактичне значення зменшено на цю частку. Через географічні та соціальні особливості України низька реєстрація спостерігається переважно серед важкодоступних верств населення: мігрантів, ромського населення, населення непідконтрольних територій Донецька та Луганська. Це створює перешкоди для доступу до послуг туберкульозу. Ще одна причина полягає в тому, що лікарі первинної медико-санітарної допомоги не завжди направляють підозрюваних на туберкульоз для діагностики. Також наразі є недостатнім доступ в масштабах країни до молекулярно-генетичних методів діагностики в якості первинного діагностичного тесту на первинному рівні. Обов’язкове повідомлення вимагає взаємодії з приватним сектором, посилення залучення громад, усунення недоліків зазначених у звіті, зміцнення системи МіО, забезпечення належної та компетентної медичних працівників та кращого використання відповідних інструментів скринінгу - це стратегічні підходи на всіх рівнях системи охорони здоров'я, які повинні враховуватись. З метою оцінки системи епіднагляду проведено епідеміологічне дослідження із залученням євроВООЗ у жовтні 2020 року, результати якого будуть враховані для покращення реєстрації випадків ТБ і зміцнення системи епіднагляду. Також більш точну відповідь щодо недореєстрації пацієнтів з ТБ буде отримано після проведення інвенторі стаді, яке заплановано на 2020 рік разом з євро ВООЗ.</t>
  </si>
  <si>
    <t xml:space="preserve">Індикатор відповідає діяльності ЦГЗ. Збір даних проводився через програму управління даними з туберкульозу e-TB manager. </t>
  </si>
  <si>
    <t xml:space="preserve">Індикатор відповідає діяльності ЦГЗ. Дані збираються за допомогою реєстру хворих на туберкульоз e-TB менеджер.
Існує кілька можливих пояснень недостатності виконання показників, деякі з можливих причин представлені нижче: частково невиконання пояснюється тим, що оціночний показник включає частину територій України, які протягом 2019 року не були підконтрольні Уряду України (частина Донецької та Луганської областей, АР Крим та м.Севастополь) у зв'язку з чим дані з цих територій не збирались. Недовиконання також повязано зі зменшенням кількості виявлених випадків всіх форм туберкульозу та причинами, які були описані до цього індикатора. Всі хворі, яких було виявлено були обстежені за допомогою GeneXpert. Недостатнє залучення закладів первинної медико-санітарної допомоги до процесу, наприклад, не всі можливі пацієнти регулярно обстежуються на туберкульоз.  Питання збору мокротиння: збирання мокротиння в приміщеннях ПМСД, районних туберкульозних кабінетах. Крім того, рентген залишається основним методом діагностики . Транспортування мокротиння: транспортування мокротиння іноді може відбуватися із значним запізненням до лабораторій, навіть у спеціалізованому протитуберкульозному закладі, або взагалі не трапляється. </t>
  </si>
  <si>
    <t xml:space="preserve">Індикатор відповідає діяльності ЦГЗ. Дані збираються за допомогою  реєстру хворих на туберкульоз.
Частково невиконання пояснюється тим, що оціночний показник включає частину територій України, які протягом 2019 року не були підконтрольні Уряду України (частина Донецької та Луганської областей, АР Крим та м.Севастополь) у зв'язку з чим дані з цих територій не збирались.Низьке виконання показника пов'язане з низьким виявленням хворих на туберкульоз. Всі хворі, яким було діагностовано Риф-ТБ, МРТБ, РРТБ розпочинають лікування препаратами другого ряду. Наразі на всій території України доступні нові ПТП Деламанід та Бедаквілін і доступні абсолютно всім хворим. </t>
  </si>
  <si>
    <t>Індикатор відповідає діяльності ЦГЗ. Дані збираються за допомогою  реєстру хворих на туберкульоз.
Досягнення: = 75,33% (зверніть увагу, оскільки це зворотний показник, тому і відсоток досягнення розраховується по зворотній формулі)
Відхилення частково пояснюється тим, що більшість пацієнтів відриваються до передачі на програми соцсупроводу. Також значна частка пацієнтів відриваютьься на стаціонарному етапі, а не тільки амбулаторному, де не проводилися масштабно програми формування прихильності. В деяких місцях недоступні програми соцсупроводу та не відбувається правильний відбір пацієнтівв на програми соцсупроводу.  Крім того, через високий рівень токсичності та побічні ефекти лікарських препаратів пацієнти не повністю дотримуються схеми лікування.</t>
  </si>
  <si>
    <t>Індикатор відповідає діяльності ЦГЗ. Дані були зібрані за вимогою регіональними закладами охорони здоров'я та формою №58.
Низька ефективність пов'язана з високим рівнем захворюваності на туберкульоз серед ЛЖВ в Україні. Майже кожен п'ятий (а саме, у 2019 році - 3342 особи), які були вперше залучені до лікування ВІЛ, потребують лікування від туберкульозу, тому вони не можуть отримувати профілактичне лікування</t>
  </si>
  <si>
    <t>TB O-5 (M)</t>
  </si>
  <si>
    <t>ВІдсоток нових випадків та рецидивів, що були зареєстровані та розпочали лікування, серед оціночної кількості випадків захворювання на туберкульоз у тому ж році (всі форми туберкульозу - бактеріологічно підтверджені плюс клінічно діагностовані)</t>
  </si>
  <si>
    <t>Відсоток ВІЛ-інфікованих, які вперше були включені в програму лікування ВІЛ, та почали проходити профілактику ТБ</t>
  </si>
  <si>
    <t>Перед використанням коштів ГФ заявки на закупівлі препаратів другої лінії було погоджено із Глобальним Фондом та отримано підтвердження замовлення препаратів для лікування мультирезистентного туберкульозу (лист електронною поштою від ГФ від 25.06.2019). Ці препарати будуть закуповуватись для пенітенціарного сектору. У звітному періоді жодних закупівель для громадянського сектору не проводилось. Закупівля схем з Бедакіліном була узгоджена з ГФ.</t>
  </si>
  <si>
    <t>Щорічна сума 50 000 дол. США на покриття послуг Комітету зеленого світла (КЗС) включена у бюджет ЦГЗ (загальна сума на період 2018-2020 складає 150 000 дол. США). ГФ переводить цю суму безпосередньо КЗС. Підтвердження від GF про оплату до GLC за 2019 рік, як очікується, надійде в четвертому кварталі 2019 року</t>
  </si>
  <si>
    <t>Звітний період був відзначений такими значними досягненнями:
Закон України «Про державний бюджет України на 2020 рік», прийнятий Верховною Радою України від 14 листопада 2019 року № 294-IX, визначив основних бюджетних виконавців державного бюджету і затвердив бюджетні асигнування з бюджету програма 2301040 «Громадське здоров'я і заходи по боротьбі з епідеміями» ( далі - «Програма громадського здоров'я»). Державний бюджет передбачає близько 130 мільйонів доларів на фінансування Програми громадського здоров'я. Для реалізації Концепції розвитку системи громадського здоров'я в 2019 році в рамках гранту було створено 13 регіональних центрів громадського здоров'я. Метою створення цих центрів є зниження фрагментації громадського здоров'я на регіональному рівні, а саме:
(1) моніторинг і оцінка інфекційних / неінфекційних захворювань (Центр медичної статистики, відділ МіО для служб боротьби зі СНІДом і туберкульозом); (2) наглядовий моніторинг і аварійне реагування (лабораторні центри); (3) зв'язок - оздоровчий центр. З метою якісної зміни системи фінансування Постанова Кабінету Міністрів України від 27.11.2019 № 1121 «Про затвердження Порядку використання коштів, передбачених у державному бюджеті на реалізацію заходів в області громадського здоров'я і епідемій програма була затверджена і інституціоналізована. Розроблено проекти Наказів Міністерства охорони здоров'я України «Про порядок надання послуг громадського здоров'я» та «Про затвердження методів розрахунку вартості послуг громадського здоров'я».ЦГЗ провів ряд семінарів / тренінгів з керівниками регіональних центрів громадського здоров'я, лабораторних центрів, обласних департаментів охорони здоров'я і МОЗ, на яких були розглянуті питання, пов'язані з планом переходу і інтеграцією регіональних структур.
Для реалізації плану Переходу 20-50-80 були прийняті необхідні зміни в законодавстві. Прийнято постанову Кабінету Міністрів України від 12 червня 2019 року №497 «Деякі питання надання послуг представникам груп підвищеного ризику по ВІЛ-інфекції та людям, які живуть з ВІЛ»; внесені зміни в «Порядок використання коштів, передбачених у державному бюджеті для реалізації програм і реалізації централізованих заходів охорони здоров'я», затверджених постановою Кабінету Міністрів України від 29 березня 2011 р №298 (зі змінами від 12 червня 2019 року №497); Наступні накази були підписані і зареєстровані в Міністерстві юстиції України: Наказ Міністерства охорони здоров'я України від 08.07.2019 №1556 «Про затвердження методів розрахунку прикордонних тарифів на надання послуг, пов'язаних з ВІЛ», Наказ Міністерства охорони здоров'я України від 12.07. 2019 №1606 «Про затвердження порядку надання послуг з профілактики ВІЛ серед представників груп підвищеного ризику по ВІЛ-інфекції», Наказ Міністерства охорони здоров'я України від 12.07.2019 №1607 «Про затвердження порядку надання догляду і підтримки людей, які живуть з ВІЛ», Наказ Міністерства охорони здоров'я України від 23.07.2019 №1681 «Про затвердження прикордонних тарифів на надання послуг, пов'язаних з ВІЛ».
У 2019 на послуги з профілактики, догляду та підтримки було виділено 3 182 677 доларів США з коштів державного бюджету. Продовжуючи перехідний процес, близько 8 млн.  доларів США у бюджеті країни на 2020 рік передбачено для закупівлі послуг з профілактики, догляду та підтримки. Послуги з профілактики, догляду та підтримки стали надаватися за рахунок коштів державного бюджету. Сценарій плану переходу на перший квартал 2020 року було погоджено з ГФ.
Сценарій на 2020 рік щодо пом'якшення ризиків, пов'язаних із затримками в отриманні послуг TB DOT НСЗУ, був узгоджений з ГФ.</t>
  </si>
  <si>
    <t>Центральне закупівельне агентство (ЦЗА) Державне підприємство "Медичні закупівлі" було створено 23.10.2018 р. наказом МОЗ України. Стратегія розвитку ЦНАП була розроблена та надана ГФ. 
У звітному періоді були внесені зміни до законодавчої бази щодо медичних закупівель та статусу ЦЗА. Кабінет Міністрів України опублікував постанову Кабінету Міністрів України "Деякі питання забезпечення функціонування ефективної системи закупівель лікарських засобів, медичних виробів, допоміжних засобів та інших медичних засобів". Цією постановою затверджується «Порядок використання коштів, передбачених у державному бюджеті на реалізацію програм та здійснення централізованих заходів охорони здоров’я». Передбачається, що в 2020 році ЦЗА почне виконувати цю функцію, поступово переймаючи закупівлі у міжнародних організацій (ПРООН, ЮНІСЕФ, тощо).
Механізм закупівель у рамках гранту на 2019-2020 роки був узгоджений з ГФ.
У 2019 році CPA розпочала перші процеси закупівель відповідно до попередньо узгодженого списку (включаючи ОІ, препарати побічних ефектів тощо). Розподіл медичних препаратів на трьох основних виконавців (ЦЗА, Aльянс та Мережа 100% життя) було узгоджено з GF на 2019 та 2020 роки.</t>
  </si>
  <si>
    <t>27 грудня 2017 року Кабінетом Міністрів України (далі – КМУ) було прийнято Розпорядження № 1011-р «Про схвалення Концепції Загальнодержавної цільової соціальної програми протидії захворюванню на туберкульоз на 2018-2021 роки» (далі – Концепція), яка в свою чергу передбачає розробку Міністерством охорони здоров’я (далі – МОЗ) разом із заінтересованими органами виконавчої влади проєкт Загальнодержавної цільової програми протидії захворюванню на туберкульоз на 2018−2021 роки (далі – Проєкт програми) та подання її на розгляд КМУ.
На виконання вищезазначеного Розпорядження КМУ, МОЗ/ДУ «Центр громадського здоров`я МОЗ України» (далі – Центр) разом із заінтересованими органами виконавчої влади, профільними неурядовими організаціями в сфері боротьби з туберкульозом розпочали розробку Проєкту програми в частині завдань і заходів з виконання Проєкту програми.
Паралельно розпочалася розробка Національного плану моніторингу та оцінки ефективності виконання заходів з протидії захворюванню на туберкульоз в Україні (далі – Національний план МіО), метою якого є об’єктивне оцінювання прогресу і результатів заходів, спрямованих на запобігання та боротьбу із захворюванням на туберкульоз у період з 2018 по 2021 роки. В листопаді 2018 року доопрацьований Національний план МіО був надісланий на погодження до Глобального фонду для боротьби зі ВІЛ/СНІДом, туберкульозом та малярією (далі – Глобальний фонд) та Бюро Всесвітньої організації охорони здоров`я в Україні (далі – ВООЗ). Після погодження Глобальним Фондом та отримання коментарів від ВООЗ Національний план МіО був опрацьований на засіданні Міжвідомчої робочої групи з питань Моніторингу та оцінки. Проєкт Національного плану МіО додається.
Однак, 6 грудня 2018 року Верховна Рада України ухвалила Закон України № 8044 «Про внесення змін до Бюджетного кодексу України щодо запровадження середньострокового бюджетного планування». Це дозволило законодавчо закріпити оновлений підхід до бюджетного планування в державі, який у пілотному режимі успішно працював з 2017 року. Відтепер замість однорічних основних напрямів бюджетної політики запроваджується середньострокова Бюджетна декларація як документ стратегічного планування, який визначає бюджетну політику на наступні три роки. Інструментом середньострокового бюджетного планування на місцевому рівні стануть трирічні місцеві фінансові плани.
З огляду на це, Національна рада з питань протидії туберкульозу та ВІЛ-інфекції/СНІДу на своєму черговому засіданні 13 грудня 2018 року прийняла рішення відмовитися від формату Загальнодержавної цільової соціальної програми, та рекомендувала Міністерству охорони здоров’я України розробити нормативно-правовий акт «Про основні засади (стратегії) державної політики у сфері протидії ВІЛ-інфекції/СНІДу, туберкульозу та вірусних гепатитів В і С на період до 2030 року», після схвалення якого розпочати розробку трирічних урядових планів виконання зазначеного стратегічного документу із включенням ресурсів для його виконання до Бюджетної декларації, як документа стратегічного планування, який визначає бюджетну політику на наступні три роки та гарантує виділення відповідних бюджетних коштів.
27 листопада 2019 року КМУ ухвалив низку актів, спрямованих на боротьбу з інфекційними та неінфекційними захворюваннями, зокрема і Державну стратегію протидії ВІЛ-інфекції/СНІДу, туберкульозу та вірусним гепатитам на період до 2030 року (далі – Стратегія).
В свою чергу прийняття вищезазначеної Стратегії призведе до значних змін у остаточному проєкті Національного плану МіО. Очікується, що нові трирічні Національні плани МіО стануть частиною 3-річних урядових планів з виконання завдань і заходів протидії туберкульозу, ВІЛ/СНІДу, гепатитів В і С та будуть доопрацьовані на початку 2020 року.</t>
  </si>
  <si>
    <r>
      <t xml:space="preserve">Оновлений бюджет: 419 810 доларів. Відсоток використання </t>
    </r>
    <r>
      <rPr>
        <b/>
        <sz val="16"/>
        <rFont val="Arial"/>
        <family val="2"/>
        <charset val="204"/>
      </rPr>
      <t>102%</t>
    </r>
  </si>
  <si>
    <r>
      <t xml:space="preserve">Оновлений бюджет: 385 218 доларів. Відсоток використання </t>
    </r>
    <r>
      <rPr>
        <b/>
        <sz val="16"/>
        <rFont val="Arial"/>
        <family val="2"/>
        <charset val="204"/>
      </rPr>
      <t>86%</t>
    </r>
    <r>
      <rPr>
        <b/>
        <sz val="14"/>
        <rFont val="Arial"/>
        <family val="2"/>
        <charset val="204"/>
      </rPr>
      <t xml:space="preserve">.
</t>
    </r>
    <r>
      <rPr>
        <sz val="14"/>
        <rFont val="Arial"/>
        <family val="2"/>
        <charset val="204"/>
      </rPr>
      <t>Деякі дослідження не були завершені у 2019 році, але будуть завершені у 2020 році</t>
    </r>
  </si>
  <si>
    <r>
      <t xml:space="preserve">Оновлений бюджет: 670 271 доларів. Відсоток використання </t>
    </r>
    <r>
      <rPr>
        <b/>
        <sz val="16"/>
        <rFont val="Arial"/>
        <family val="2"/>
        <charset val="204"/>
      </rPr>
      <t>96%</t>
    </r>
  </si>
  <si>
    <r>
      <t xml:space="preserve">Оновлений бюджет: 34 494 доларів. Відсоток використання </t>
    </r>
    <r>
      <rPr>
        <b/>
        <sz val="16"/>
        <rFont val="Arial"/>
        <family val="2"/>
        <charset val="204"/>
      </rPr>
      <t>138%</t>
    </r>
    <r>
      <rPr>
        <b/>
        <sz val="14"/>
        <rFont val="Arial"/>
        <family val="2"/>
        <charset val="204"/>
      </rPr>
      <t xml:space="preserve">
</t>
    </r>
    <r>
      <rPr>
        <sz val="14"/>
        <rFont val="Arial"/>
        <family val="2"/>
        <charset val="204"/>
      </rPr>
      <t>Новий субгрант Альянсу був попередньо підготовлений до бюджету на Q8 для служб профілактики для трьох цільових груп: PWID, MSM, SW на загальну суму 230 088 дол. США у відповідність до BL5 325-339. Коли був підписаний остаточний бюджет субсидії з Альянсом, розподіл коштів між трьома групами PWID, MSM та SW було переглянуто. Таким чином не було перевищено бюджет субгранту. Альянс перевищив основний бюджет на послуги з профілактики МСМ, посилання BL 330, 332 шляхом часткового переведення невикористаних коштів з програми PWID у відповідність до BL5 335 та 337. Інша причина перевищення бюджету полягає в тому, що Суми та Полтава також стягували витрати на загальну суму 31 049 доларів США BL 325-339 для продовження служб профілактики з 2018 року в першому півріччі 2019 року для PWID, MSM, SW.</t>
    </r>
  </si>
  <si>
    <r>
      <t xml:space="preserve">Оновлений бюджет: 35 231 доларів. Відсоток використання </t>
    </r>
    <r>
      <rPr>
        <b/>
        <sz val="16"/>
        <rFont val="Arial"/>
        <family val="2"/>
        <charset val="204"/>
      </rPr>
      <t>155%</t>
    </r>
    <r>
      <rPr>
        <b/>
        <sz val="14"/>
        <rFont val="Arial"/>
        <family val="2"/>
        <charset val="204"/>
      </rPr>
      <t xml:space="preserve">
</t>
    </r>
    <r>
      <rPr>
        <sz val="14"/>
        <rFont val="Arial"/>
        <family val="2"/>
        <charset val="204"/>
      </rPr>
      <t>Новий субгрант Альянсу був попередньо підготовлений до бюджету на Q8 для служб профілактики для трьох цільових груп: PWID, MSM, SW на загальну суму 230 088 дол. США у відповідність до BL5 325-339. Коли був підписаний остаточний бюджет субсидії з Альянсом, розподіл коштів між трьома групами PWID, MSM та SW було переглянуто. Таким чином не було перевищено бюджет субгранту. Альянс перевищив бюджет на послуги з профілактики SW, ref BL 325, 327 шляхом часткового переведення невикористаних коштів з програми PWID у відповідність до BLS 335 та 337. Інша причина перевищення бюджету полягає в тому, що Суми та Полтава також стягували витрати на загальну суму 31 049 доларів до 325 BL -339 для продовження служб профілактики з 2018 року в першому півріччі 2019 року для PWID, MSM, SW.</t>
    </r>
  </si>
  <si>
    <r>
      <t xml:space="preserve">Оновлений бюджет: 214 753 доларів. Відсоток використання </t>
    </r>
    <r>
      <rPr>
        <b/>
        <sz val="16"/>
        <rFont val="Arial"/>
        <family val="2"/>
        <charset val="204"/>
      </rPr>
      <t>102%</t>
    </r>
  </si>
  <si>
    <r>
      <t xml:space="preserve">Оновлений бюджет: 146 207 доларів. Відсоток використання </t>
    </r>
    <r>
      <rPr>
        <b/>
        <sz val="16"/>
        <rFont val="Arial"/>
        <family val="2"/>
        <charset val="204"/>
      </rPr>
      <t>104%</t>
    </r>
  </si>
  <si>
    <r>
      <t xml:space="preserve">Оновлений бюджет: 215 273 доларів. Відсоток використання </t>
    </r>
    <r>
      <rPr>
        <b/>
        <sz val="16"/>
        <rFont val="Arial"/>
        <family val="2"/>
        <charset val="204"/>
      </rPr>
      <t>107%</t>
    </r>
    <r>
      <rPr>
        <sz val="14"/>
        <rFont val="Arial"/>
        <family val="2"/>
      </rPr>
      <t>.
Збільшення обґрунтовано необхідністю сплати консультаційних платежів регіональним координаторам пенітенціарного сектору у відповідності до BL 190. Ці виплати обробляються із затримкою на 2 місяці після успішної перевірки показників. Це не було враховано в процесі оновлення бюджету за ІV квартал, що спричинило збільшення швидкості поглинання.</t>
    </r>
  </si>
  <si>
    <r>
      <t xml:space="preserve">Оновлений бюджет: 431 341 доларів. Відсоток використання </t>
    </r>
    <r>
      <rPr>
        <b/>
        <sz val="16"/>
        <rFont val="Arial"/>
        <family val="2"/>
        <charset val="204"/>
      </rPr>
      <t>87%</t>
    </r>
    <r>
      <rPr>
        <sz val="16"/>
        <rFont val="Arial"/>
        <family val="2"/>
        <charset val="204"/>
      </rPr>
      <t>.</t>
    </r>
    <r>
      <rPr>
        <sz val="14"/>
        <rFont val="Arial"/>
        <family val="2"/>
      </rPr>
      <t xml:space="preserve">
Мережа повідомила про нижчу швидкість поглинання для цього втручання як частину нового туберкульозу для туберкульозу у другому періоді 2009 року, посилаючись на BLs 548-553 та 556-561. Управління грантом Althouogh як частина цього субгранту було завищено у відповідності до BL 554-555 та 562-563. Про загальну вартість цього субсидії повідомлялося зі 105% коефіцієнтом поглинання.</t>
    </r>
  </si>
  <si>
    <r>
      <t xml:space="preserve">Оновлений бюджет: 1 659 636 доларів. Відсоток використання </t>
    </r>
    <r>
      <rPr>
        <b/>
        <sz val="16"/>
        <rFont val="Arial"/>
        <family val="2"/>
        <charset val="204"/>
      </rPr>
      <t>70%</t>
    </r>
    <r>
      <rPr>
        <sz val="14"/>
        <rFont val="Arial"/>
        <family val="2"/>
      </rPr>
      <t>.
Низьке поглинання пояснюється тим, що деякі закупівлі Bactec та його витратних матеріалів були відкладені з 2019 року на 9 квартал 2020 року (посилаючись на BL 263, 265, 402, 403). Цей бюджет буде завершено у 2020 році.</t>
    </r>
  </si>
  <si>
    <r>
      <t xml:space="preserve">Оновлений бюджет: 642 947 доларів. Відсоток використання </t>
    </r>
    <r>
      <rPr>
        <b/>
        <sz val="16"/>
        <rFont val="Arial"/>
        <family val="2"/>
        <charset val="204"/>
      </rPr>
      <t>117%</t>
    </r>
    <r>
      <rPr>
        <sz val="16"/>
        <rFont val="Arial"/>
        <family val="2"/>
        <charset val="204"/>
      </rPr>
      <t>.</t>
    </r>
    <r>
      <rPr>
        <sz val="14"/>
        <rFont val="Arial"/>
        <family val="2"/>
      </rPr>
      <t xml:space="preserve">
Альянс завершив закупівлю респіраторів у 2019 році. Таким чином, кошти, виділені 266 BL, на 50% залишку на респіратори до Q9, були витрачені у Q8, що спричинило збільшення цієї інтервенції.</t>
    </r>
  </si>
  <si>
    <r>
      <t xml:space="preserve">Оновлений бюджет: 891 317 доларів. Відсоток використання </t>
    </r>
    <r>
      <rPr>
        <b/>
        <sz val="16"/>
        <rFont val="Arial"/>
        <family val="2"/>
        <charset val="204"/>
      </rPr>
      <t>112%</t>
    </r>
    <r>
      <rPr>
        <sz val="14"/>
        <rFont val="Arial"/>
        <family val="2"/>
      </rPr>
      <t>.
З яких 5% збільшення пояснюється переоцінкою гривні до долара; і 7% пояснюється збільшенням фактичних витрат у порівнянні з передбачуваними припущеннями витрат.</t>
    </r>
  </si>
  <si>
    <r>
      <t xml:space="preserve">Оновлений бюджет: 78 506 доларів. Відсоток використання </t>
    </r>
    <r>
      <rPr>
        <b/>
        <sz val="16"/>
        <rFont val="Arial"/>
        <family val="2"/>
        <charset val="204"/>
      </rPr>
      <t>113%</t>
    </r>
    <r>
      <rPr>
        <sz val="14"/>
        <rFont val="Arial"/>
        <family val="2"/>
      </rPr>
      <t>.
Зростання виправдано необхідністю найняти групу регіональних консультантів у грудні 2019 року для структурної реорганізації системи МіО, посилаючись на BL 394.</t>
    </r>
  </si>
  <si>
    <r>
      <t xml:space="preserve">Оновлений бюджет: 31 717 доларів. Відсоток використання </t>
    </r>
    <r>
      <rPr>
        <b/>
        <sz val="16"/>
        <rFont val="Arial"/>
        <family val="2"/>
        <charset val="204"/>
      </rPr>
      <t>107%</t>
    </r>
    <r>
      <rPr>
        <sz val="14"/>
        <rFont val="Arial"/>
        <family val="2"/>
      </rPr>
      <t>.
Збільшення пояснюється додатковим збільшенням на 5% за рахунок переоцінки гривні за 2 квартал 2019 року у відповідь на BL 32 для консультантів.</t>
    </r>
  </si>
  <si>
    <r>
      <t xml:space="preserve">Оновлений бюджет: 482 663 доларів. Відсоток використання </t>
    </r>
    <r>
      <rPr>
        <b/>
        <sz val="16"/>
        <rFont val="Arial"/>
        <family val="2"/>
        <charset val="204"/>
      </rPr>
      <t>100%</t>
    </r>
    <r>
      <rPr>
        <sz val="14"/>
        <rFont val="Arial"/>
        <family val="2"/>
      </rPr>
      <t>.</t>
    </r>
  </si>
  <si>
    <r>
      <t xml:space="preserve">Оновлений бюджет: 64 696 доларів. Відсоток використання </t>
    </r>
    <r>
      <rPr>
        <b/>
        <sz val="16"/>
        <rFont val="Arial"/>
        <family val="2"/>
        <charset val="204"/>
      </rPr>
      <t>101%</t>
    </r>
    <r>
      <rPr>
        <sz val="16"/>
        <rFont val="Arial"/>
        <family val="2"/>
        <charset val="204"/>
      </rPr>
      <t>.</t>
    </r>
  </si>
  <si>
    <r>
      <t xml:space="preserve">Оновлений бюджет: 2 810 234 доларів. Відсоток використання </t>
    </r>
    <r>
      <rPr>
        <b/>
        <sz val="16"/>
        <rFont val="Arial"/>
        <family val="2"/>
        <charset val="204"/>
      </rPr>
      <t>103%</t>
    </r>
    <r>
      <rPr>
        <sz val="14"/>
        <rFont val="Arial"/>
        <family val="2"/>
      </rPr>
      <t>.</t>
    </r>
  </si>
  <si>
    <r>
      <t xml:space="preserve">Оновлений бюджет: 729 417. доларів. Відсоток використання </t>
    </r>
    <r>
      <rPr>
        <b/>
        <sz val="16"/>
        <rFont val="Arial"/>
        <family val="2"/>
        <charset val="204"/>
      </rPr>
      <t>115%</t>
    </r>
    <r>
      <rPr>
        <sz val="14"/>
        <rFont val="Arial"/>
        <family val="2"/>
      </rPr>
      <t>.
Витрати перевищили бюджет, посилаючись на BL 307, оскільки ВООЗ повідомила про витрати в 418 687 доларів проти бюджету в 350 тисяч доларів США, використовуючи перенесення з 2018 року. Збільшення також пояснюється необхідністю підтримки додаткової діяльності RPHC</t>
    </r>
  </si>
  <si>
    <r>
      <t xml:space="preserve">Оновлений бюджет: 138 155 доларів. Відсоток використання </t>
    </r>
    <r>
      <rPr>
        <b/>
        <sz val="16"/>
        <rFont val="Arial"/>
        <family val="2"/>
        <charset val="204"/>
      </rPr>
      <t>99%</t>
    </r>
    <r>
      <rPr>
        <sz val="16"/>
        <rFont val="Arial"/>
        <family val="2"/>
        <charset val="204"/>
      </rPr>
      <t>.</t>
    </r>
  </si>
  <si>
    <r>
      <t>Оновлений бюджет:3 203 202 доларів. Відсоток використання</t>
    </r>
    <r>
      <rPr>
        <b/>
        <sz val="14"/>
        <rFont val="Arial"/>
        <family val="2"/>
        <charset val="204"/>
      </rPr>
      <t xml:space="preserve"> </t>
    </r>
    <r>
      <rPr>
        <b/>
        <sz val="16"/>
        <rFont val="Arial"/>
        <family val="2"/>
        <charset val="204"/>
      </rPr>
      <t xml:space="preserve">93%
</t>
    </r>
    <r>
      <rPr>
        <sz val="14"/>
        <rFont val="Arial"/>
        <family val="2"/>
        <charset val="204"/>
      </rPr>
      <t>Мережа не використала бюджет посиланням на BL 220 і завершить закупівлі ARV в 2020 році.</t>
    </r>
  </si>
  <si>
    <r>
      <t xml:space="preserve">Оновлений бюджет: 778 195 доларів. Відсоток використання </t>
    </r>
    <r>
      <rPr>
        <b/>
        <sz val="16"/>
        <rFont val="Arial"/>
        <family val="2"/>
        <charset val="204"/>
      </rPr>
      <t xml:space="preserve">106%
</t>
    </r>
  </si>
  <si>
    <r>
      <t xml:space="preserve">Оновлений бюджет: 251 770 доларів. Відсоток використання </t>
    </r>
    <r>
      <rPr>
        <b/>
        <sz val="16"/>
        <rFont val="Arial"/>
        <family val="2"/>
        <charset val="204"/>
      </rPr>
      <t xml:space="preserve">90%
</t>
    </r>
    <r>
      <rPr>
        <sz val="14"/>
        <rFont val="Arial"/>
        <family val="2"/>
        <charset val="204"/>
      </rPr>
      <t>Додаткові кошти були переведені з цієї лінії для оплати регіональних консультантів для структурної реорганізації системи МіО.</t>
    </r>
    <r>
      <rPr>
        <b/>
        <sz val="16"/>
        <rFont val="Arial"/>
        <family val="2"/>
        <charset val="204"/>
      </rPr>
      <t xml:space="preserve">
</t>
    </r>
  </si>
  <si>
    <t>Моніторинг лікування - нагляд за резистентністю до препаратів</t>
  </si>
  <si>
    <t>Послуги з тестування на ВІЛ для ТГ</t>
  </si>
  <si>
    <t>Послуги з тестування на ВІЛ для ЛВНІ</t>
  </si>
  <si>
    <t>Послуги з тестування на ВІЛ для ЧСЧ</t>
  </si>
  <si>
    <t>Послуги з тестування на ВІЛ для СП</t>
  </si>
  <si>
    <t>Поведінкові інтервенції для ЛВНІ</t>
  </si>
  <si>
    <t>Поведінкові інтервенції для ТГ</t>
  </si>
  <si>
    <t>Поведінкові інтервенції для інших уразливих груп</t>
  </si>
  <si>
    <r>
      <t>Оновлений бюджет: 16,808 доларів. Відсоток використання</t>
    </r>
    <r>
      <rPr>
        <sz val="16"/>
        <rFont val="Arial"/>
        <family val="2"/>
        <charset val="204"/>
      </rPr>
      <t xml:space="preserve"> </t>
    </r>
    <r>
      <rPr>
        <b/>
        <sz val="16"/>
        <rFont val="Arial"/>
        <family val="2"/>
        <charset val="204"/>
      </rPr>
      <t xml:space="preserve">97%
</t>
    </r>
  </si>
  <si>
    <r>
      <t xml:space="preserve">Оновлений бюджет: 530 доларів. Відсоток використання </t>
    </r>
    <r>
      <rPr>
        <b/>
        <sz val="16"/>
        <rFont val="Arial"/>
        <family val="2"/>
        <charset val="204"/>
      </rPr>
      <t xml:space="preserve">100%
</t>
    </r>
  </si>
  <si>
    <r>
      <t xml:space="preserve">Оновлений бюджет: 65 211 доларів. Відсоток використання </t>
    </r>
    <r>
      <rPr>
        <b/>
        <sz val="16"/>
        <rFont val="Arial"/>
        <family val="2"/>
        <charset val="204"/>
      </rPr>
      <t xml:space="preserve">101%
</t>
    </r>
  </si>
  <si>
    <r>
      <t xml:space="preserve">Оновлений бюджет: 12 309 доларів. Відсоток використання </t>
    </r>
    <r>
      <rPr>
        <b/>
        <sz val="16"/>
        <rFont val="Arial"/>
        <family val="2"/>
        <charset val="204"/>
      </rPr>
      <t xml:space="preserve">102%
</t>
    </r>
  </si>
  <si>
    <r>
      <t xml:space="preserve">Оновлений бюджет: 778 195 доларів. Відсоток використання </t>
    </r>
    <r>
      <rPr>
        <b/>
        <sz val="16"/>
        <rFont val="Arial"/>
        <family val="2"/>
        <charset val="204"/>
      </rPr>
      <t xml:space="preserve">101%
</t>
    </r>
  </si>
  <si>
    <r>
      <t xml:space="preserve">Оновлений бюджет: 38 693 доларів. Відсоток використання </t>
    </r>
    <r>
      <rPr>
        <b/>
        <sz val="16"/>
        <rFont val="Arial"/>
        <family val="2"/>
        <charset val="204"/>
      </rPr>
      <t xml:space="preserve">100%
</t>
    </r>
  </si>
  <si>
    <r>
      <t>Оновлений бюджет: 12 доларів. Відсоток використання 233</t>
    </r>
    <r>
      <rPr>
        <b/>
        <sz val="16"/>
        <rFont val="Arial"/>
        <family val="2"/>
        <charset val="204"/>
      </rPr>
      <t xml:space="preserve">%
</t>
    </r>
    <r>
      <rPr>
        <sz val="14"/>
        <rFont val="Arial"/>
        <family val="2"/>
        <charset val="204"/>
      </rPr>
      <t xml:space="preserve">BL 247 було виділено на 2020 рік, проте було витрачено Альянсом у 2019 році.
</t>
    </r>
  </si>
  <si>
    <r>
      <t>Оновлений бюджет: 204 доларів. Відсоток використання 233</t>
    </r>
    <r>
      <rPr>
        <b/>
        <sz val="16"/>
        <rFont val="Arial"/>
        <family val="2"/>
        <charset val="204"/>
      </rPr>
      <t xml:space="preserve">%
</t>
    </r>
    <r>
      <rPr>
        <sz val="14"/>
        <rFont val="Arial"/>
        <family val="2"/>
        <charset val="204"/>
      </rPr>
      <t xml:space="preserve">BL 247 було виділено на 2020 рік, проте було витрачено Альянсом у 2019 році.
</t>
    </r>
    <r>
      <rPr>
        <b/>
        <sz val="16"/>
        <rFont val="Arial"/>
        <family val="2"/>
        <charset val="204"/>
      </rPr>
      <t xml:space="preserve">
</t>
    </r>
  </si>
  <si>
    <t>Загальні витрати відповідно до оновленого бюджету</t>
  </si>
  <si>
    <t>В.о. Генерального директора ДУ "Центр громадського здоров'я МОЗ України"</t>
  </si>
  <si>
    <t>Кузін Ігор Володимирович</t>
  </si>
  <si>
    <t>м. Київ,  _______________2020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</si>
</sst>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г_р_н_._-;\-* #,##0.00\ _г_р_н_._-;_-* &quot;-&quot;??\ _г_р_н_._-;_-@_-"/>
    <numFmt numFmtId="165" formatCode="_ * #,##0_ ;_ * \-#,##0_ ;_ * &quot;-&quot;??_ ;_ @_ "/>
    <numFmt numFmtId="166" formatCode="[$-409]d\-mmm\-yyyy;@"/>
    <numFmt numFmtId="167" formatCode="dd\.mm\.yyyy;@"/>
    <numFmt numFmtId="168" formatCode="0.0%"/>
    <numFmt numFmtId="169" formatCode="[$$-409]#,##0"/>
    <numFmt numFmtId="170" formatCode="0.00##\%;[Red]\(0.00##\%\)"/>
    <numFmt numFmtId="171" formatCode="0.00\%;[Red]\(0.00\%\)"/>
    <numFmt numFmtId="172" formatCode="0.0"/>
  </numFmts>
  <fonts count="34" x14ac:knownFonts="1">
    <font>
      <sz val="11"/>
      <color theme="1"/>
      <name val="Calibri"/>
      <family val="2"/>
      <charset val="204"/>
      <scheme val="minor"/>
    </font>
    <font>
      <sz val="12"/>
      <name val="Arial"/>
      <family val="2"/>
    </font>
    <font>
      <sz val="10"/>
      <name val="Arial"/>
      <family val="2"/>
    </font>
    <font>
      <b/>
      <sz val="12"/>
      <color indexed="8"/>
      <name val="Arial"/>
      <family val="2"/>
    </font>
    <font>
      <b/>
      <sz val="11"/>
      <color indexed="8"/>
      <name val="Arial"/>
      <family val="2"/>
    </font>
    <font>
      <sz val="11"/>
      <name val="Arial"/>
      <family val="2"/>
    </font>
    <font>
      <b/>
      <sz val="18"/>
      <color indexed="8"/>
      <name val="Arial"/>
      <family val="2"/>
    </font>
    <font>
      <b/>
      <sz val="18"/>
      <name val="Arial"/>
      <family val="2"/>
    </font>
    <font>
      <b/>
      <sz val="11"/>
      <color indexed="9"/>
      <name val="Arial"/>
      <family val="2"/>
    </font>
    <font>
      <sz val="11"/>
      <color indexed="8"/>
      <name val="Arial"/>
      <family val="2"/>
    </font>
    <font>
      <b/>
      <sz val="11"/>
      <name val="Arial"/>
      <family val="2"/>
    </font>
    <font>
      <sz val="12"/>
      <color indexed="8"/>
      <name val="Arial"/>
      <family val="2"/>
    </font>
    <font>
      <sz val="10"/>
      <color indexed="8"/>
      <name val="Arial"/>
      <family val="2"/>
    </font>
    <font>
      <b/>
      <sz val="14"/>
      <color indexed="9"/>
      <name val="Arial"/>
      <family val="2"/>
    </font>
    <font>
      <b/>
      <sz val="12"/>
      <color indexed="9"/>
      <name val="Arial"/>
      <family val="2"/>
    </font>
    <font>
      <sz val="11"/>
      <name val="Arial"/>
      <family val="2"/>
      <charset val="204"/>
    </font>
    <font>
      <sz val="11"/>
      <color indexed="8"/>
      <name val="Calibri"/>
      <family val="2"/>
      <charset val="204"/>
    </font>
    <font>
      <sz val="11"/>
      <color theme="1"/>
      <name val="Calibri"/>
      <family val="2"/>
      <charset val="204"/>
      <scheme val="minor"/>
    </font>
    <font>
      <u/>
      <sz val="11"/>
      <color theme="1"/>
      <name val="Calibri"/>
      <family val="2"/>
      <charset val="204"/>
      <scheme val="minor"/>
    </font>
    <font>
      <sz val="11"/>
      <color theme="1"/>
      <name val="Arial"/>
      <family val="2"/>
      <charset val="204"/>
    </font>
    <font>
      <sz val="10"/>
      <name val="Arial"/>
      <family val="2"/>
      <charset val="204"/>
    </font>
    <font>
      <sz val="12"/>
      <name val="Arial"/>
      <family val="2"/>
      <charset val="204"/>
    </font>
    <font>
      <sz val="18"/>
      <color theme="1"/>
      <name val="Arial"/>
      <family val="2"/>
      <charset val="204"/>
    </font>
    <font>
      <b/>
      <sz val="14"/>
      <color indexed="8"/>
      <name val="Arial"/>
      <family val="2"/>
    </font>
    <font>
      <sz val="14"/>
      <name val="Arial"/>
      <family val="2"/>
    </font>
    <font>
      <sz val="14"/>
      <color theme="1"/>
      <name val="Arial"/>
      <family val="2"/>
    </font>
    <font>
      <b/>
      <sz val="14"/>
      <name val="Arial"/>
      <family val="2"/>
    </font>
    <font>
      <sz val="12"/>
      <color theme="1"/>
      <name val="Georgia"/>
      <family val="1"/>
    </font>
    <font>
      <sz val="11"/>
      <color theme="1"/>
      <name val="Calibri"/>
      <family val="2"/>
      <scheme val="minor"/>
    </font>
    <font>
      <b/>
      <sz val="14"/>
      <name val="Arial"/>
      <family val="2"/>
      <charset val="204"/>
    </font>
    <font>
      <sz val="14"/>
      <name val="Arial"/>
      <family val="2"/>
      <charset val="204"/>
    </font>
    <font>
      <b/>
      <sz val="16"/>
      <name val="Arial"/>
      <family val="2"/>
      <charset val="204"/>
    </font>
    <font>
      <sz val="16"/>
      <name val="Arial"/>
      <family val="2"/>
      <charset val="204"/>
    </font>
    <font>
      <b/>
      <sz val="15"/>
      <name val="Arial"/>
      <family val="2"/>
    </font>
  </fonts>
  <fills count="8">
    <fill>
      <patternFill patternType="none"/>
    </fill>
    <fill>
      <patternFill patternType="gray125"/>
    </fill>
    <fill>
      <patternFill patternType="solid">
        <fgColor indexed="42"/>
        <bgColor indexed="27"/>
      </patternFill>
    </fill>
    <fill>
      <patternFill patternType="solid">
        <fgColor indexed="18"/>
        <bgColor indexed="32"/>
      </patternFill>
    </fill>
    <fill>
      <patternFill patternType="solid">
        <fgColor indexed="55"/>
        <bgColor indexed="64"/>
      </patternFill>
    </fill>
    <fill>
      <patternFill patternType="solid">
        <fgColor theme="0"/>
        <bgColor indexed="64"/>
      </patternFill>
    </fill>
    <fill>
      <patternFill patternType="solid">
        <fgColor theme="0"/>
        <bgColor indexed="27"/>
      </patternFill>
    </fill>
    <fill>
      <patternFill patternType="solid">
        <fgColor theme="3" tint="0.59999389629810485"/>
        <bgColor indexed="64"/>
      </patternFill>
    </fill>
  </fills>
  <borders count="42">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medium">
        <color auto="1"/>
      </top>
      <bottom style="thin">
        <color indexed="8"/>
      </bottom>
      <diagonal/>
    </border>
    <border>
      <left/>
      <right style="medium">
        <color auto="1"/>
      </right>
      <top style="medium">
        <color auto="1"/>
      </top>
      <bottom/>
      <diagonal/>
    </border>
    <border>
      <left style="medium">
        <color auto="1"/>
      </left>
      <right style="thin">
        <color indexed="8"/>
      </right>
      <top style="medium">
        <color auto="1"/>
      </top>
      <bottom style="thin">
        <color indexed="8"/>
      </bottom>
      <diagonal/>
    </border>
    <border>
      <left style="medium">
        <color auto="1"/>
      </left>
      <right style="thin">
        <color indexed="8"/>
      </right>
      <top style="thin">
        <color indexed="8"/>
      </top>
      <bottom style="thin">
        <color indexed="8"/>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thin">
        <color indexed="8"/>
      </right>
      <top/>
      <bottom/>
      <diagonal/>
    </border>
    <border>
      <left style="thin">
        <color indexed="8"/>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2" fillId="0" borderId="0"/>
    <xf numFmtId="0" fontId="17" fillId="0" borderId="0"/>
    <xf numFmtId="164" fontId="16" fillId="0" borderId="0" applyFont="0" applyFill="0" applyBorder="0" applyAlignment="0" applyProtection="0"/>
    <xf numFmtId="9" fontId="2" fillId="0" borderId="0" applyFont="0" applyFill="0" applyBorder="0" applyAlignment="0" applyProtection="0"/>
    <xf numFmtId="0" fontId="20" fillId="0" borderId="0"/>
    <xf numFmtId="0" fontId="20" fillId="0" borderId="0"/>
    <xf numFmtId="9" fontId="2" fillId="0" borderId="0" applyFont="0" applyFill="0" applyBorder="0" applyAlignment="0" applyProtection="0"/>
    <xf numFmtId="9" fontId="17" fillId="0" borderId="0" applyFont="0" applyFill="0" applyBorder="0" applyAlignment="0" applyProtection="0"/>
    <xf numFmtId="0" fontId="27" fillId="5" borderId="27">
      <alignment horizontal="left" vertical="center" wrapText="1"/>
      <protection locked="0"/>
    </xf>
    <xf numFmtId="0" fontId="28" fillId="0" borderId="0"/>
  </cellStyleXfs>
  <cellXfs count="177">
    <xf numFmtId="0" fontId="0" fillId="0" borderId="0" xfId="0"/>
    <xf numFmtId="0" fontId="1" fillId="0" borderId="0" xfId="0" applyFont="1" applyAlignment="1">
      <alignment vertical="center"/>
    </xf>
    <xf numFmtId="165" fontId="1" fillId="0" borderId="0" xfId="3" applyNumberFormat="1" applyFont="1" applyAlignment="1">
      <alignment vertical="center"/>
    </xf>
    <xf numFmtId="0" fontId="0" fillId="0" borderId="0" xfId="0"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3" fillId="0" borderId="1" xfId="0" applyFont="1" applyBorder="1"/>
    <xf numFmtId="0" fontId="0" fillId="0" borderId="1" xfId="0" applyBorder="1" applyAlignment="1">
      <alignment wrapText="1"/>
    </xf>
    <xf numFmtId="165" fontId="2" fillId="0" borderId="0" xfId="3" applyNumberFormat="1" applyFont="1" applyAlignment="1">
      <alignment vertical="center"/>
    </xf>
    <xf numFmtId="0" fontId="5" fillId="0" borderId="0" xfId="0" applyFont="1" applyAlignment="1">
      <alignment horizontal="left" vertical="center" indent="1"/>
    </xf>
    <xf numFmtId="0" fontId="10" fillId="0" borderId="0" xfId="0" applyFont="1" applyAlignment="1">
      <alignment horizontal="left" vertical="center" indent="1"/>
    </xf>
    <xf numFmtId="166" fontId="5" fillId="0" borderId="0" xfId="0" applyNumberFormat="1" applyFont="1" applyAlignment="1">
      <alignment horizontal="left" vertical="center" indent="1"/>
    </xf>
    <xf numFmtId="0" fontId="3" fillId="0" borderId="2" xfId="0" applyFont="1" applyBorder="1"/>
    <xf numFmtId="0" fontId="11" fillId="0" borderId="2" xfId="0" applyFont="1" applyBorder="1" applyAlignment="1">
      <alignmen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vertical="center"/>
    </xf>
    <xf numFmtId="0" fontId="8" fillId="3" borderId="0" xfId="0" applyFont="1" applyFill="1" applyAlignment="1">
      <alignment vertical="center"/>
    </xf>
    <xf numFmtId="0" fontId="13" fillId="3" borderId="1" xfId="0" applyFont="1" applyFill="1" applyBorder="1" applyAlignment="1">
      <alignment horizontal="left" vertical="center"/>
    </xf>
    <xf numFmtId="165" fontId="2" fillId="0" borderId="0" xfId="3" applyNumberFormat="1" applyFont="1"/>
    <xf numFmtId="0" fontId="2" fillId="0" borderId="0" xfId="0" applyFont="1"/>
    <xf numFmtId="0" fontId="5" fillId="0" borderId="0" xfId="0" applyFont="1" applyAlignment="1">
      <alignment horizontal="left" indent="1"/>
    </xf>
    <xf numFmtId="0" fontId="9" fillId="0" borderId="0" xfId="0" applyFont="1" applyAlignment="1">
      <alignment horizontal="left"/>
    </xf>
    <xf numFmtId="0" fontId="13" fillId="3" borderId="7" xfId="0" applyFont="1" applyFill="1" applyBorder="1" applyAlignment="1">
      <alignment horizontal="left" vertical="center"/>
    </xf>
    <xf numFmtId="0" fontId="8" fillId="3" borderId="8" xfId="0" applyFont="1" applyFill="1" applyBorder="1" applyAlignment="1">
      <alignment horizontal="left" vertical="center"/>
    </xf>
    <xf numFmtId="0" fontId="11" fillId="0" borderId="4" xfId="0" applyFont="1" applyBorder="1" applyAlignment="1">
      <alignment vertical="center"/>
    </xf>
    <xf numFmtId="0" fontId="8" fillId="3" borderId="9" xfId="0" applyFont="1" applyFill="1" applyBorder="1" applyAlignment="1">
      <alignment horizontal="left" vertical="center"/>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5" fillId="4" borderId="13" xfId="0" applyFont="1" applyFill="1" applyBorder="1" applyAlignment="1" applyProtection="1">
      <alignment horizontal="left" vertical="center"/>
      <protection locked="0"/>
    </xf>
    <xf numFmtId="167" fontId="5" fillId="4" borderId="15" xfId="0" applyNumberFormat="1" applyFont="1" applyFill="1" applyBorder="1" applyAlignment="1" applyProtection="1">
      <alignment horizontal="left" vertical="center"/>
      <protection locked="0"/>
    </xf>
    <xf numFmtId="0" fontId="5" fillId="0" borderId="14" xfId="0" applyFont="1" applyBorder="1" applyProtection="1">
      <protection locked="0"/>
    </xf>
    <xf numFmtId="0" fontId="5" fillId="0" borderId="0" xfId="0" applyFont="1" applyProtection="1">
      <protection locked="0"/>
    </xf>
    <xf numFmtId="14" fontId="5" fillId="4" borderId="14" xfId="0" applyNumberFormat="1" applyFont="1" applyFill="1" applyBorder="1" applyAlignment="1" applyProtection="1">
      <alignment horizontal="left" vertical="center"/>
      <protection locked="0"/>
    </xf>
    <xf numFmtId="0" fontId="0" fillId="5" borderId="0" xfId="0" applyFill="1"/>
    <xf numFmtId="0" fontId="0" fillId="5" borderId="16" xfId="0" applyFill="1" applyBorder="1"/>
    <xf numFmtId="0" fontId="12" fillId="0" borderId="0" xfId="0" applyFont="1" applyAlignment="1">
      <alignment vertical="center"/>
    </xf>
    <xf numFmtId="0" fontId="5" fillId="5" borderId="0" xfId="0" applyFont="1" applyFill="1" applyAlignment="1">
      <alignment horizontal="left" vertical="center" wrapText="1"/>
    </xf>
    <xf numFmtId="0" fontId="19" fillId="5" borderId="0" xfId="0" applyFont="1" applyFill="1"/>
    <xf numFmtId="0" fontId="22" fillId="5" borderId="0" xfId="0" applyFont="1" applyFill="1"/>
    <xf numFmtId="0" fontId="23" fillId="6" borderId="16" xfId="0" applyFont="1" applyFill="1" applyBorder="1" applyAlignment="1">
      <alignment horizontal="center" vertical="center" wrapText="1"/>
    </xf>
    <xf numFmtId="0" fontId="24" fillId="5" borderId="16" xfId="0" applyFont="1" applyFill="1" applyBorder="1" applyAlignment="1">
      <alignment horizontal="center" vertical="center" wrapText="1"/>
    </xf>
    <xf numFmtId="169" fontId="24" fillId="5" borderId="16" xfId="0" applyNumberFormat="1" applyFont="1" applyFill="1" applyBorder="1" applyAlignment="1">
      <alignment horizontal="right" vertical="center" wrapText="1"/>
    </xf>
    <xf numFmtId="0" fontId="5" fillId="0" borderId="10" xfId="0" applyFont="1" applyBorder="1" applyAlignment="1" applyProtection="1">
      <alignment horizontal="left" vertical="center"/>
      <protection locked="0"/>
    </xf>
    <xf numFmtId="0" fontId="5" fillId="0" borderId="17" xfId="0" applyFont="1" applyBorder="1" applyProtection="1">
      <protection locked="0"/>
    </xf>
    <xf numFmtId="0" fontId="18" fillId="0" borderId="17" xfId="0" applyFont="1" applyBorder="1"/>
    <xf numFmtId="0" fontId="5" fillId="5" borderId="16" xfId="0" applyFont="1" applyFill="1" applyBorder="1" applyAlignment="1">
      <alignment vertical="center" wrapText="1"/>
    </xf>
    <xf numFmtId="0" fontId="23" fillId="6" borderId="27" xfId="0" applyFont="1" applyFill="1" applyBorder="1" applyAlignment="1">
      <alignment horizontal="center" vertical="center" wrapText="1"/>
    </xf>
    <xf numFmtId="169" fontId="24" fillId="5" borderId="27" xfId="0" applyNumberFormat="1" applyFont="1" applyFill="1" applyBorder="1" applyAlignment="1">
      <alignment horizontal="right" vertical="center" wrapText="1"/>
    </xf>
    <xf numFmtId="169" fontId="26" fillId="5" borderId="27" xfId="0" applyNumberFormat="1" applyFont="1" applyFill="1" applyBorder="1" applyAlignment="1">
      <alignment horizontal="right" vertical="center" wrapText="1"/>
    </xf>
    <xf numFmtId="0" fontId="15" fillId="0" borderId="32"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168" fontId="15" fillId="0" borderId="27" xfId="4" applyNumberFormat="1" applyFont="1" applyBorder="1" applyAlignment="1" applyProtection="1">
      <alignment horizontal="center" vertical="center"/>
      <protection locked="0"/>
    </xf>
    <xf numFmtId="9" fontId="15" fillId="0" borderId="27" xfId="8" applyFont="1" applyBorder="1" applyAlignment="1" applyProtection="1">
      <alignment horizontal="center" vertical="center"/>
      <protection locked="0"/>
    </xf>
    <xf numFmtId="10" fontId="15" fillId="0" borderId="27" xfId="8" applyNumberFormat="1" applyFont="1" applyBorder="1" applyAlignment="1" applyProtection="1">
      <alignment horizontal="center" vertical="center" wrapText="1"/>
      <protection locked="0"/>
    </xf>
    <xf numFmtId="1" fontId="15" fillId="0" borderId="27" xfId="0" applyNumberFormat="1" applyFont="1" applyBorder="1" applyAlignment="1" applyProtection="1">
      <alignment horizontal="center" vertical="center"/>
      <protection locked="0"/>
    </xf>
    <xf numFmtId="10" fontId="15" fillId="0" borderId="27" xfId="8" applyNumberFormat="1" applyFont="1" applyBorder="1" applyAlignment="1" applyProtection="1">
      <alignment horizontal="center" vertical="center"/>
      <protection locked="0"/>
    </xf>
    <xf numFmtId="1" fontId="15" fillId="0" borderId="27" xfId="8" applyNumberFormat="1" applyFont="1" applyBorder="1" applyAlignment="1" applyProtection="1">
      <alignment horizontal="center" vertical="center" wrapText="1"/>
      <protection locked="0"/>
    </xf>
    <xf numFmtId="49" fontId="15" fillId="0" borderId="27"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15" fillId="5" borderId="27" xfId="0" applyFont="1" applyFill="1" applyBorder="1" applyAlignment="1" applyProtection="1">
      <alignment horizontal="center" vertical="center" wrapText="1"/>
      <protection locked="0"/>
    </xf>
    <xf numFmtId="168" fontId="15" fillId="5" borderId="27" xfId="4" applyNumberFormat="1" applyFont="1" applyFill="1" applyBorder="1" applyAlignment="1" applyProtection="1">
      <alignment horizontal="center" vertical="center"/>
      <protection locked="0"/>
    </xf>
    <xf numFmtId="10" fontId="21" fillId="0" borderId="27" xfId="0" applyNumberFormat="1" applyFont="1" applyBorder="1" applyAlignment="1" applyProtection="1">
      <alignment horizontal="center" vertical="center" wrapText="1"/>
      <protection locked="0"/>
    </xf>
    <xf numFmtId="10" fontId="15" fillId="0" borderId="27" xfId="0" applyNumberFormat="1" applyFont="1" applyBorder="1" applyAlignment="1" applyProtection="1">
      <alignment horizontal="center" vertical="center" wrapText="1"/>
      <protection locked="0"/>
    </xf>
    <xf numFmtId="1" fontId="15" fillId="0" borderId="27" xfId="0" applyNumberFormat="1" applyFont="1" applyBorder="1" applyAlignment="1" applyProtection="1">
      <alignment horizontal="center" vertical="center" wrapText="1"/>
      <protection locked="0"/>
    </xf>
    <xf numFmtId="1" fontId="15" fillId="5" borderId="27" xfId="0" applyNumberFormat="1" applyFont="1" applyFill="1" applyBorder="1" applyAlignment="1" applyProtection="1">
      <alignment horizontal="center" vertical="center" wrapText="1"/>
      <protection locked="0"/>
    </xf>
    <xf numFmtId="1" fontId="15" fillId="5" borderId="27" xfId="0" applyNumberFormat="1" applyFont="1" applyFill="1" applyBorder="1" applyAlignment="1" applyProtection="1">
      <alignment horizontal="center" vertical="center"/>
      <protection locked="0"/>
    </xf>
    <xf numFmtId="171" fontId="21" fillId="0" borderId="27" xfId="0" applyNumberFormat="1" applyFont="1" applyBorder="1" applyAlignment="1" applyProtection="1">
      <alignment horizontal="center" vertical="center" wrapText="1"/>
      <protection locked="0"/>
    </xf>
    <xf numFmtId="171" fontId="15" fillId="0" borderId="27" xfId="0" applyNumberFormat="1" applyFont="1" applyBorder="1" applyAlignment="1" applyProtection="1">
      <alignment horizontal="center" vertical="center" wrapText="1"/>
      <protection locked="0"/>
    </xf>
    <xf numFmtId="9" fontId="15" fillId="0" borderId="27" xfId="4" applyNumberFormat="1" applyFont="1" applyBorder="1" applyAlignment="1" applyProtection="1">
      <alignment horizontal="center" vertical="center"/>
      <protection locked="0"/>
    </xf>
    <xf numFmtId="9" fontId="21" fillId="0" borderId="27" xfId="8" applyNumberFormat="1" applyFont="1" applyFill="1" applyBorder="1" applyAlignment="1" applyProtection="1">
      <alignment horizontal="center" vertical="center" wrapText="1"/>
      <protection locked="0"/>
    </xf>
    <xf numFmtId="170" fontId="15" fillId="0" borderId="27" xfId="8" applyNumberFormat="1" applyFont="1" applyBorder="1" applyAlignment="1" applyProtection="1">
      <alignment horizontal="center" vertical="center" wrapText="1"/>
      <protection locked="0"/>
    </xf>
    <xf numFmtId="171" fontId="15" fillId="0" borderId="27" xfId="8" applyNumberFormat="1" applyFont="1" applyBorder="1" applyAlignment="1" applyProtection="1">
      <alignment horizontal="center" vertical="center" wrapText="1"/>
      <protection locked="0"/>
    </xf>
    <xf numFmtId="168" fontId="15" fillId="0" borderId="27" xfId="8" applyNumberFormat="1" applyFont="1" applyBorder="1" applyAlignment="1" applyProtection="1">
      <alignment horizontal="center" vertical="center"/>
      <protection locked="0"/>
    </xf>
    <xf numFmtId="0" fontId="15" fillId="0" borderId="27" xfId="0" applyFont="1" applyFill="1" applyBorder="1" applyAlignment="1" applyProtection="1">
      <alignment horizontal="center" vertical="center" wrapText="1"/>
      <protection locked="0"/>
    </xf>
    <xf numFmtId="168" fontId="15" fillId="0" borderId="27" xfId="8" applyNumberFormat="1"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10" fontId="1" fillId="0" borderId="27" xfId="8" applyNumberFormat="1" applyFont="1" applyBorder="1" applyAlignment="1" applyProtection="1">
      <alignment horizontal="center" vertical="center" wrapText="1"/>
      <protection locked="0"/>
    </xf>
    <xf numFmtId="10" fontId="1" fillId="0" borderId="27" xfId="8" applyNumberFormat="1" applyFont="1" applyBorder="1" applyAlignment="1" applyProtection="1">
      <alignment horizontal="center" vertical="center"/>
      <protection locked="0"/>
    </xf>
    <xf numFmtId="9" fontId="1" fillId="0" borderId="27" xfId="8" applyFont="1" applyBorder="1" applyAlignment="1" applyProtection="1">
      <alignment horizontal="center" vertical="center"/>
      <protection locked="0"/>
    </xf>
    <xf numFmtId="2" fontId="15" fillId="0" borderId="27" xfId="8" applyNumberFormat="1" applyFont="1" applyBorder="1" applyAlignment="1" applyProtection="1">
      <alignment horizontal="center" vertical="center" wrapText="1"/>
      <protection locked="0"/>
    </xf>
    <xf numFmtId="172" fontId="15" fillId="0" borderId="27" xfId="8" applyNumberFormat="1" applyFont="1" applyBorder="1" applyAlignment="1" applyProtection="1">
      <alignment horizontal="center" vertical="center" wrapText="1"/>
      <protection locked="0"/>
    </xf>
    <xf numFmtId="0" fontId="4" fillId="2" borderId="36" xfId="0" applyFont="1" applyFill="1" applyBorder="1" applyAlignment="1">
      <alignment horizontal="center" vertical="center" wrapText="1"/>
    </xf>
    <xf numFmtId="0" fontId="5" fillId="5" borderId="38" xfId="0" applyFont="1" applyFill="1" applyBorder="1" applyAlignment="1">
      <alignment vertical="center" wrapText="1"/>
    </xf>
    <xf numFmtId="0" fontId="5" fillId="5" borderId="0" xfId="0" applyFont="1" applyFill="1" applyBorder="1" applyAlignment="1">
      <alignment horizontal="left" vertical="center" wrapText="1"/>
    </xf>
    <xf numFmtId="0" fontId="0" fillId="5" borderId="0" xfId="0" applyFill="1" applyBorder="1"/>
    <xf numFmtId="0" fontId="5" fillId="5" borderId="27" xfId="0" applyFont="1" applyFill="1" applyBorder="1" applyAlignment="1">
      <alignment vertical="center" wrapText="1"/>
    </xf>
    <xf numFmtId="3" fontId="5" fillId="0" borderId="27" xfId="0" applyNumberFormat="1" applyFont="1" applyBorder="1" applyAlignment="1" applyProtection="1">
      <alignment horizontal="left" vertical="center" wrapText="1"/>
      <protection locked="0"/>
    </xf>
    <xf numFmtId="3" fontId="15" fillId="0" borderId="27" xfId="0" applyNumberFormat="1" applyFont="1" applyBorder="1" applyAlignment="1" applyProtection="1">
      <alignment horizontal="left" vertical="center" wrapText="1"/>
      <protection locked="0"/>
    </xf>
    <xf numFmtId="0" fontId="19" fillId="0" borderId="27" xfId="0" applyFont="1" applyBorder="1" applyAlignment="1" applyProtection="1">
      <alignment vertical="top" wrapText="1"/>
      <protection locked="0"/>
    </xf>
    <xf numFmtId="0" fontId="5" fillId="0" borderId="27" xfId="0" applyFont="1" applyBorder="1" applyAlignment="1" applyProtection="1">
      <alignment vertical="top" wrapText="1"/>
      <protection locked="0"/>
    </xf>
    <xf numFmtId="0" fontId="15" fillId="0" borderId="27" xfId="0" applyFont="1" applyBorder="1" applyAlignment="1" applyProtection="1">
      <alignment vertical="top" wrapText="1"/>
      <protection locked="0"/>
    </xf>
    <xf numFmtId="0" fontId="5" fillId="5" borderId="27" xfId="0" applyFont="1" applyFill="1" applyBorder="1" applyAlignment="1" applyProtection="1">
      <alignment vertical="top" wrapText="1"/>
      <protection locked="0"/>
    </xf>
    <xf numFmtId="0" fontId="15" fillId="5" borderId="27" xfId="0" applyFont="1" applyFill="1" applyBorder="1" applyAlignment="1" applyProtection="1">
      <alignment vertical="top" wrapText="1"/>
      <protection locked="0"/>
    </xf>
    <xf numFmtId="0" fontId="9" fillId="0" borderId="0" xfId="0" applyFont="1" applyAlignment="1">
      <alignment horizontal="center" wrapText="1"/>
    </xf>
    <xf numFmtId="0" fontId="24" fillId="5" borderId="16" xfId="0" applyFont="1" applyFill="1" applyBorder="1" applyAlignment="1">
      <alignment horizontal="left" vertical="center" wrapText="1"/>
    </xf>
    <xf numFmtId="0" fontId="23" fillId="6"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4" fillId="0" borderId="0" xfId="0" applyFont="1" applyAlignment="1">
      <alignment horizontal="center"/>
    </xf>
    <xf numFmtId="0" fontId="24" fillId="5" borderId="16" xfId="2" applyFont="1" applyFill="1" applyBorder="1" applyAlignment="1">
      <alignment horizontal="left" vertical="center" wrapText="1"/>
    </xf>
    <xf numFmtId="0" fontId="23" fillId="6" borderId="16" xfId="0" applyFont="1" applyFill="1" applyBorder="1" applyAlignment="1">
      <alignment horizontal="center" vertical="center"/>
    </xf>
    <xf numFmtId="0" fontId="13" fillId="3" borderId="7" xfId="0" applyFont="1" applyFill="1" applyBorder="1" applyAlignment="1">
      <alignment horizontal="left" vertical="center"/>
    </xf>
    <xf numFmtId="0" fontId="13" fillId="3" borderId="1" xfId="0" applyFont="1" applyFill="1" applyBorder="1" applyAlignment="1">
      <alignment horizontal="left" vertical="center"/>
    </xf>
    <xf numFmtId="0" fontId="15" fillId="5" borderId="6"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20" xfId="0" applyFont="1" applyFill="1" applyBorder="1" applyAlignment="1" applyProtection="1">
      <alignment horizontal="center" vertical="center" wrapText="1"/>
      <protection locked="0"/>
    </xf>
    <xf numFmtId="0" fontId="5" fillId="5" borderId="37" xfId="0" applyFont="1" applyFill="1" applyBorder="1" applyAlignment="1">
      <alignment horizontal="left" vertical="top" wrapText="1"/>
    </xf>
    <xf numFmtId="0" fontId="15" fillId="5" borderId="17" xfId="0" applyFont="1" applyFill="1" applyBorder="1" applyAlignment="1">
      <alignment horizontal="left" vertical="top" wrapText="1"/>
    </xf>
    <xf numFmtId="0" fontId="5" fillId="5" borderId="37" xfId="0" applyFont="1" applyFill="1" applyBorder="1" applyAlignment="1">
      <alignment horizontal="left" vertical="center" wrapText="1"/>
    </xf>
    <xf numFmtId="0" fontId="5" fillId="5" borderId="39" xfId="0" applyFont="1" applyFill="1" applyBorder="1" applyAlignment="1">
      <alignment horizontal="left" vertical="center" wrapText="1"/>
    </xf>
    <xf numFmtId="3" fontId="5" fillId="5" borderId="27" xfId="0" applyNumberFormat="1" applyFont="1" applyFill="1" applyBorder="1" applyAlignment="1" applyProtection="1">
      <alignment horizontal="left" vertical="center" wrapText="1"/>
      <protection locked="0"/>
    </xf>
    <xf numFmtId="3" fontId="15" fillId="5" borderId="27" xfId="0" applyNumberFormat="1" applyFont="1" applyFill="1" applyBorder="1" applyAlignment="1" applyProtection="1">
      <alignment horizontal="left" vertical="center" wrapText="1"/>
      <protection locked="0"/>
    </xf>
    <xf numFmtId="0" fontId="6" fillId="0" borderId="0" xfId="0" applyFont="1" applyAlignment="1">
      <alignment horizontal="center" vertical="center" wrapText="1"/>
    </xf>
    <xf numFmtId="0" fontId="8" fillId="3" borderId="25" xfId="0" applyFont="1" applyFill="1" applyBorder="1" applyAlignment="1">
      <alignment horizontal="left" vertical="center"/>
    </xf>
    <xf numFmtId="0" fontId="10" fillId="4" borderId="6" xfId="0" applyFont="1" applyFill="1" applyBorder="1" applyAlignment="1" applyProtection="1">
      <alignment horizontal="left" vertical="center" indent="1"/>
      <protection locked="0"/>
    </xf>
    <xf numFmtId="0" fontId="10" fillId="4" borderId="14" xfId="0" applyFont="1" applyFill="1" applyBorder="1" applyAlignment="1" applyProtection="1">
      <alignment horizontal="left" vertical="center" indent="1"/>
      <protection locked="0"/>
    </xf>
    <xf numFmtId="0" fontId="10" fillId="4" borderId="21" xfId="0" applyFont="1" applyFill="1" applyBorder="1" applyAlignment="1" applyProtection="1">
      <alignment horizontal="left" vertical="center" indent="1"/>
      <protection locked="0"/>
    </xf>
    <xf numFmtId="167" fontId="5" fillId="4" borderId="6" xfId="0" applyNumberFormat="1" applyFont="1" applyFill="1" applyBorder="1" applyAlignment="1" applyProtection="1">
      <alignment horizontal="left" vertical="center" indent="1"/>
      <protection locked="0"/>
    </xf>
    <xf numFmtId="167" fontId="5" fillId="4" borderId="14" xfId="0" applyNumberFormat="1" applyFont="1" applyFill="1" applyBorder="1" applyAlignment="1" applyProtection="1">
      <alignment horizontal="left" vertical="center" indent="1"/>
      <protection locked="0"/>
    </xf>
    <xf numFmtId="167" fontId="5" fillId="4" borderId="21" xfId="0" applyNumberFormat="1" applyFont="1" applyFill="1" applyBorder="1" applyAlignment="1" applyProtection="1">
      <alignment horizontal="left" vertical="center" indent="1"/>
      <protection locked="0"/>
    </xf>
    <xf numFmtId="0" fontId="5" fillId="4" borderId="26" xfId="0" applyFont="1" applyFill="1" applyBorder="1" applyAlignment="1" applyProtection="1">
      <alignment horizontal="left" vertical="center" wrapText="1" indent="1"/>
      <protection locked="0"/>
    </xf>
    <xf numFmtId="0" fontId="5" fillId="4" borderId="14" xfId="0" applyFont="1" applyFill="1" applyBorder="1" applyAlignment="1" applyProtection="1">
      <alignment horizontal="left" vertical="center" wrapText="1" indent="1"/>
      <protection locked="0"/>
    </xf>
    <xf numFmtId="0" fontId="5" fillId="4" borderId="21" xfId="0" applyFont="1" applyFill="1" applyBorder="1" applyAlignment="1" applyProtection="1">
      <alignment horizontal="left" vertical="center" wrapText="1" indent="1"/>
      <protection locked="0"/>
    </xf>
    <xf numFmtId="0" fontId="5" fillId="5" borderId="6" xfId="0" applyFont="1" applyFill="1" applyBorder="1" applyAlignment="1">
      <alignment horizontal="left" vertical="top" wrapText="1"/>
    </xf>
    <xf numFmtId="0" fontId="15" fillId="5" borderId="14" xfId="0" applyFont="1" applyFill="1" applyBorder="1" applyAlignment="1">
      <alignment horizontal="left" vertical="top" wrapText="1"/>
    </xf>
    <xf numFmtId="0" fontId="5" fillId="5" borderId="6"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15" fillId="5" borderId="20" xfId="0" applyFont="1" applyFill="1" applyBorder="1" applyAlignment="1">
      <alignment horizontal="left" vertical="top" wrapText="1"/>
    </xf>
    <xf numFmtId="0" fontId="15" fillId="5" borderId="6" xfId="0" applyFont="1" applyFill="1" applyBorder="1" applyAlignment="1">
      <alignment horizontal="left" vertical="top" wrapText="1"/>
    </xf>
    <xf numFmtId="0" fontId="5" fillId="5" borderId="27" xfId="0" applyFont="1" applyFill="1" applyBorder="1" applyAlignment="1">
      <alignment horizontal="left" vertical="top" wrapText="1"/>
    </xf>
    <xf numFmtId="0" fontId="15" fillId="5" borderId="27" xfId="0" applyFont="1" applyFill="1" applyBorder="1" applyAlignment="1">
      <alignment horizontal="left" vertical="top" wrapText="1"/>
    </xf>
    <xf numFmtId="0" fontId="4" fillId="2" borderId="3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5" fillId="5" borderId="27" xfId="0" applyFont="1" applyFill="1" applyBorder="1" applyAlignment="1">
      <alignment horizontal="left" vertical="center" wrapText="1"/>
    </xf>
    <xf numFmtId="0" fontId="5" fillId="0" borderId="28"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3" fontId="1" fillId="0" borderId="28" xfId="0" applyNumberFormat="1" applyFont="1" applyBorder="1" applyAlignment="1" applyProtection="1">
      <alignment horizontal="left" vertical="center" wrapText="1"/>
      <protection locked="0"/>
    </xf>
    <xf numFmtId="3" fontId="1" fillId="0" borderId="29" xfId="0" applyNumberFormat="1" applyFont="1" applyBorder="1" applyAlignment="1" applyProtection="1">
      <alignment horizontal="left" vertical="center" wrapText="1"/>
      <protection locked="0"/>
    </xf>
    <xf numFmtId="3" fontId="1" fillId="0" borderId="30" xfId="0" applyNumberFormat="1" applyFont="1" applyBorder="1" applyAlignment="1" applyProtection="1">
      <alignment horizontal="left" vertical="center" wrapText="1"/>
      <protection locked="0"/>
    </xf>
    <xf numFmtId="0" fontId="24" fillId="5" borderId="27" xfId="0" applyFont="1" applyFill="1" applyBorder="1" applyAlignment="1">
      <alignment horizontal="left" vertical="center" wrapText="1"/>
    </xf>
    <xf numFmtId="169" fontId="24" fillId="5" borderId="27" xfId="0" applyNumberFormat="1" applyFont="1" applyFill="1" applyBorder="1" applyAlignment="1">
      <alignment horizontal="left" vertical="center" wrapText="1"/>
    </xf>
    <xf numFmtId="0" fontId="24" fillId="5" borderId="27" xfId="2" applyFont="1" applyFill="1" applyBorder="1" applyAlignment="1">
      <alignment horizontal="left" vertical="center" wrapText="1"/>
    </xf>
    <xf numFmtId="0" fontId="23" fillId="6" borderId="27" xfId="0" applyFont="1" applyFill="1" applyBorder="1" applyAlignment="1">
      <alignment horizontal="center" vertical="center" wrapText="1"/>
    </xf>
    <xf numFmtId="0" fontId="23" fillId="6" borderId="27" xfId="0" applyFont="1" applyFill="1" applyBorder="1" applyAlignment="1">
      <alignment horizontal="center" vertical="center"/>
    </xf>
    <xf numFmtId="0" fontId="26" fillId="5" borderId="27" xfId="0" applyFont="1" applyFill="1" applyBorder="1" applyAlignment="1">
      <alignment horizontal="center" vertical="center" wrapText="1"/>
    </xf>
    <xf numFmtId="0" fontId="25" fillId="5" borderId="27" xfId="0" applyFont="1" applyFill="1" applyBorder="1" applyAlignment="1">
      <alignment horizontal="left" vertical="center" wrapText="1"/>
    </xf>
    <xf numFmtId="0" fontId="24" fillId="5" borderId="28" xfId="0" applyFont="1" applyFill="1" applyBorder="1" applyAlignment="1">
      <alignment horizontal="left" vertical="center" wrapText="1"/>
    </xf>
    <xf numFmtId="0" fontId="24" fillId="5" borderId="30" xfId="0" applyFont="1" applyFill="1" applyBorder="1" applyAlignment="1">
      <alignment horizontal="left" vertical="center" wrapText="1"/>
    </xf>
    <xf numFmtId="0" fontId="0" fillId="5" borderId="31" xfId="0" applyFill="1" applyBorder="1" applyAlignment="1">
      <alignment horizontal="center"/>
    </xf>
    <xf numFmtId="0" fontId="24" fillId="5" borderId="28" xfId="2" applyFont="1" applyFill="1" applyBorder="1" applyAlignment="1">
      <alignment horizontal="left" vertical="center" wrapText="1"/>
    </xf>
    <xf numFmtId="0" fontId="24" fillId="5" borderId="29" xfId="2" applyFont="1" applyFill="1" applyBorder="1" applyAlignment="1">
      <alignment horizontal="left" vertical="center" wrapText="1"/>
    </xf>
    <xf numFmtId="0" fontId="24" fillId="5" borderId="30" xfId="2" applyFont="1" applyFill="1" applyBorder="1" applyAlignment="1">
      <alignment horizontal="left" vertical="center" wrapText="1"/>
    </xf>
    <xf numFmtId="171" fontId="15" fillId="0" borderId="27" xfId="8" applyNumberFormat="1" applyFont="1" applyBorder="1" applyAlignment="1" applyProtection="1">
      <alignment horizontal="center" vertical="center"/>
      <protection locked="0"/>
    </xf>
    <xf numFmtId="0" fontId="5" fillId="5" borderId="28" xfId="0" applyFont="1" applyFill="1" applyBorder="1" applyAlignment="1">
      <alignment horizontal="left" vertical="center" wrapText="1"/>
    </xf>
    <xf numFmtId="0" fontId="5" fillId="5" borderId="40" xfId="0" applyFont="1" applyFill="1" applyBorder="1" applyAlignment="1">
      <alignment horizontal="left" vertical="center" wrapText="1"/>
    </xf>
    <xf numFmtId="168" fontId="24" fillId="5" borderId="27" xfId="0" applyNumberFormat="1" applyFont="1" applyFill="1" applyBorder="1" applyAlignment="1">
      <alignment horizontal="center" vertical="center"/>
    </xf>
    <xf numFmtId="0" fontId="24" fillId="5" borderId="28" xfId="2" applyFont="1" applyFill="1" applyBorder="1" applyAlignment="1">
      <alignment horizontal="left" vertical="top" wrapText="1"/>
    </xf>
    <xf numFmtId="0" fontId="24" fillId="5" borderId="29" xfId="2" applyFont="1" applyFill="1" applyBorder="1" applyAlignment="1">
      <alignment horizontal="left" vertical="top" wrapText="1"/>
    </xf>
    <xf numFmtId="0" fontId="24" fillId="5" borderId="30" xfId="2" applyFont="1" applyFill="1" applyBorder="1" applyAlignment="1">
      <alignment horizontal="left" vertical="top" wrapText="1"/>
    </xf>
    <xf numFmtId="10" fontId="24" fillId="5" borderId="41" xfId="0" applyNumberFormat="1" applyFont="1" applyFill="1" applyBorder="1" applyAlignment="1">
      <alignment horizontal="center" vertical="center"/>
    </xf>
    <xf numFmtId="0" fontId="24" fillId="5" borderId="41" xfId="2" applyFont="1" applyFill="1" applyBorder="1" applyAlignment="1">
      <alignment horizontal="left" vertical="center" wrapText="1"/>
    </xf>
    <xf numFmtId="168" fontId="26" fillId="5" borderId="27" xfId="0" applyNumberFormat="1" applyFont="1" applyFill="1" applyBorder="1" applyAlignment="1">
      <alignment horizontal="center" vertical="center"/>
    </xf>
    <xf numFmtId="0" fontId="33" fillId="7" borderId="27" xfId="0" applyFont="1" applyFill="1" applyBorder="1" applyAlignment="1">
      <alignment horizontal="center" vertical="center" wrapText="1"/>
    </xf>
    <xf numFmtId="169" fontId="33" fillId="7" borderId="27" xfId="0" applyNumberFormat="1" applyFont="1" applyFill="1" applyBorder="1" applyAlignment="1">
      <alignment horizontal="right" vertical="center" wrapText="1"/>
    </xf>
    <xf numFmtId="9" fontId="33" fillId="7" borderId="27" xfId="0" applyNumberFormat="1" applyFont="1" applyFill="1" applyBorder="1" applyAlignment="1">
      <alignment horizontal="center" vertical="center"/>
    </xf>
    <xf numFmtId="0" fontId="24" fillId="0" borderId="27" xfId="0" applyFont="1" applyFill="1" applyBorder="1" applyAlignment="1">
      <alignment horizontal="center" vertical="center" wrapText="1"/>
    </xf>
    <xf numFmtId="0" fontId="0" fillId="0" borderId="0" xfId="0" applyFill="1" applyBorder="1"/>
    <xf numFmtId="0" fontId="0" fillId="0" borderId="0" xfId="0" applyFill="1"/>
  </cellXfs>
  <cellStyles count="11">
    <cellStyle name="gm-editable" xfId="9"/>
    <cellStyle name="Normal 2" xfId="1"/>
    <cellStyle name="Percent 2" xfId="7"/>
    <cellStyle name="Відсотковий" xfId="8" builtinId="5"/>
    <cellStyle name="Звичайний" xfId="0" builtinId="0"/>
    <cellStyle name="Звичайний 2" xfId="10"/>
    <cellStyle name="Обычный 14" xfId="2"/>
    <cellStyle name="Обычный 2" xfId="6"/>
    <cellStyle name="Обычный 3" xfId="5"/>
    <cellStyle name="Процентный 2" xfId="4"/>
    <cellStyle name="Фінансовий" xfId="3" builtinId="3"/>
  </cellStyles>
  <dxfs count="46">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numFmt numFmtId="175" formatCode="[$EUR]\ #,##0.00;[Red]\-[$EUR]\ #,##0.00"/>
    </dxf>
    <dxf>
      <font>
        <color rgb="FF9C0006"/>
      </font>
      <fill>
        <patternFill>
          <bgColor rgb="FFFFC7CE"/>
        </patternFill>
      </fill>
    </dxf>
    <dxf>
      <font>
        <color rgb="FF9C0006"/>
      </font>
      <fill>
        <patternFill>
          <bgColor rgb="FFFFC7CE"/>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6;&#1086;&#1073;%20&#1089;&#1090;&#1110;&#1083;\&#1047;&#1074;&#1110;&#1090;%20&#1043;&#1060;\PUDRs\PUDRs\2019\II%20&#1087;&#1110;&#1074;&#1088;&#1110;&#1095;&#1095;&#1103;%202019\UKR-C-PHC_Progress%20Report%20Disbursement_31Dec2019_22Ja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Version history"/>
      <sheetName val="Coversheet Import-Export"/>
      <sheetName val="Admin Sheet"/>
      <sheetName val="Impact Outcome Indicators_1A"/>
      <sheetName val="ImpactOutcome_Import-Export"/>
      <sheetName val="Disaggregation_1A"/>
      <sheetName val="Disagg.1A_import-export"/>
      <sheetName val="Coverage Indicators_1B"/>
      <sheetName val="Coverage Indicator_Import-Expor"/>
      <sheetName val="Disaggregation_1B"/>
      <sheetName val="Disaggregation1B_Import-Export"/>
      <sheetName val="WPTM_1C"/>
      <sheetName val="WPTM_1C  Import-Export"/>
      <sheetName val="PR Cash Reconciliation_2A,B,C,D"/>
      <sheetName val="Commitments_Obligations"/>
      <sheetName val="PR Cash Recon Import-Export"/>
      <sheetName val="SR_Cash Reconciliation_2E"/>
      <sheetName val="SR Cash Recon Import Export"/>
      <sheetName val="Budget Variance_2F"/>
      <sheetName val="Budget Variance Import-Export"/>
      <sheetName val="Procurement_3"/>
      <sheetName val="Grant Management_4"/>
      <sheetName val="Grant Management_4 imp-exp"/>
      <sheetName val="MitigationAction"/>
      <sheetName val="RiskData"/>
      <sheetName val="PR-LFA Evaluation_5"/>
      <sheetName val="LFA_Findings&amp;Recommendations_6"/>
      <sheetName val="LFA_Findings&amp;Recom export"/>
      <sheetName val="PR Expenditure_7A"/>
      <sheetName val="PR Expenditure_7A import-export"/>
      <sheetName val="LFA Expenditure_7B"/>
      <sheetName val="LFA Expenditure_7B imp-exp"/>
      <sheetName val="Cash Forecast_8A"/>
      <sheetName val="Cash Forecast_8A import-export"/>
      <sheetName val="Translations"/>
      <sheetName val="Request and Recommendation_8B"/>
      <sheetName val="Reference Records"/>
      <sheetName val="PR Authorization_9A"/>
      <sheetName val="LFA Authorization_9B"/>
      <sheetName val="Financial Triggers_10"/>
      <sheetName val="Free Sheet 1"/>
      <sheetName val="Free Sheet 2"/>
      <sheetName val="Free Sheet 3"/>
      <sheetName val="apttusmeta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6"/>
  <sheetViews>
    <sheetView tabSelected="1" topLeftCell="A33" zoomScale="60" zoomScaleNormal="60" zoomScaleSheetLayoutView="55" zoomScalePageLayoutView="48" workbookViewId="0">
      <selection activeCell="B36" sqref="B15:B36"/>
    </sheetView>
  </sheetViews>
  <sheetFormatPr defaultRowHeight="15" x14ac:dyDescent="0.25"/>
  <cols>
    <col min="1" max="1" width="4.28515625" customWidth="1"/>
    <col min="2" max="2" width="12" customWidth="1"/>
    <col min="3" max="3" width="17" customWidth="1"/>
    <col min="4" max="4" width="35.7109375" customWidth="1"/>
    <col min="5" max="5" width="22.7109375" customWidth="1"/>
    <col min="6" max="6" width="18.7109375" customWidth="1"/>
    <col min="7" max="7" width="22" customWidth="1"/>
    <col min="8" max="8" width="17" customWidth="1"/>
    <col min="9" max="9" width="13.7109375" customWidth="1"/>
    <col min="10" max="10" width="12.42578125" customWidth="1"/>
    <col min="11" max="11" width="158.7109375" customWidth="1"/>
    <col min="12" max="12" width="5.7109375" customWidth="1"/>
    <col min="13" max="13" width="8.85546875" hidden="1" customWidth="1"/>
    <col min="14" max="14" width="8.85546875"/>
    <col min="15" max="15" width="13.42578125" customWidth="1"/>
    <col min="16" max="17" width="8.85546875"/>
    <col min="18" max="18" width="34.28515625" customWidth="1"/>
  </cols>
  <sheetData>
    <row r="1" spans="2:18" ht="23.25" x14ac:dyDescent="0.25">
      <c r="B1" s="119" t="s">
        <v>18</v>
      </c>
      <c r="C1" s="119"/>
      <c r="D1" s="119"/>
      <c r="E1" s="119"/>
      <c r="F1" s="119"/>
      <c r="G1" s="119"/>
      <c r="H1" s="119"/>
      <c r="I1" s="4"/>
      <c r="J1" s="5"/>
      <c r="K1" s="5"/>
      <c r="L1" s="3"/>
      <c r="M1" s="3"/>
      <c r="N1" s="3"/>
      <c r="O1" s="3"/>
      <c r="P1" s="3"/>
      <c r="Q1" s="3"/>
      <c r="R1" s="3"/>
    </row>
    <row r="2" spans="2:18" ht="8.4499999999999993" customHeight="1" x14ac:dyDescent="0.25">
      <c r="B2" s="4"/>
      <c r="C2" s="4"/>
      <c r="D2" s="4"/>
      <c r="E2" s="4"/>
      <c r="F2" s="4"/>
      <c r="G2" s="4"/>
      <c r="H2" s="4"/>
      <c r="I2" s="4"/>
      <c r="J2" s="5"/>
      <c r="K2" s="5"/>
      <c r="L2" s="3"/>
      <c r="M2" s="3"/>
      <c r="N2" s="3"/>
      <c r="O2" s="3"/>
      <c r="P2" s="3"/>
      <c r="Q2" s="3"/>
      <c r="R2" s="3"/>
    </row>
    <row r="3" spans="2:18" ht="15.75" x14ac:dyDescent="0.25">
      <c r="B3" s="6" t="s">
        <v>2</v>
      </c>
      <c r="C3" s="6"/>
      <c r="D3" s="7"/>
      <c r="E3" s="7"/>
      <c r="F3" s="7"/>
      <c r="G3" s="7"/>
      <c r="H3" s="7"/>
      <c r="I3" s="3"/>
      <c r="J3" s="8"/>
      <c r="K3" s="3"/>
      <c r="L3" s="3"/>
      <c r="M3" s="3"/>
      <c r="N3" s="3"/>
      <c r="O3" s="3"/>
      <c r="P3" s="3"/>
      <c r="Q3" s="3"/>
      <c r="R3" s="3"/>
    </row>
    <row r="4" spans="2:18" x14ac:dyDescent="0.25">
      <c r="B4" s="120" t="s">
        <v>3</v>
      </c>
      <c r="C4" s="120"/>
      <c r="D4" s="120"/>
      <c r="E4" s="121" t="s">
        <v>30</v>
      </c>
      <c r="F4" s="122"/>
      <c r="G4" s="122"/>
      <c r="H4" s="123"/>
      <c r="I4" s="10"/>
      <c r="J4" s="3"/>
      <c r="K4" s="3"/>
      <c r="L4" s="3"/>
      <c r="M4" s="3"/>
      <c r="N4" s="3"/>
      <c r="O4" s="3"/>
      <c r="P4" s="3"/>
      <c r="Q4" s="3"/>
      <c r="R4" s="3"/>
    </row>
    <row r="5" spans="2:18" ht="30" customHeight="1" x14ac:dyDescent="0.25">
      <c r="B5" s="120" t="s">
        <v>4</v>
      </c>
      <c r="C5" s="120"/>
      <c r="D5" s="120"/>
      <c r="E5" s="127" t="s">
        <v>32</v>
      </c>
      <c r="F5" s="128"/>
      <c r="G5" s="128"/>
      <c r="H5" s="129"/>
      <c r="I5" s="9"/>
      <c r="J5" s="3"/>
      <c r="K5" s="3"/>
      <c r="L5" s="3"/>
      <c r="M5" s="3"/>
      <c r="N5" s="3"/>
      <c r="O5" s="3"/>
      <c r="P5" s="3"/>
      <c r="Q5" s="3"/>
      <c r="R5" s="3"/>
    </row>
    <row r="6" spans="2:18" x14ac:dyDescent="0.25">
      <c r="B6" s="120" t="s">
        <v>19</v>
      </c>
      <c r="C6" s="120"/>
      <c r="D6" s="120"/>
      <c r="E6" s="124">
        <v>43101</v>
      </c>
      <c r="F6" s="125"/>
      <c r="G6" s="125"/>
      <c r="H6" s="126"/>
      <c r="I6" s="11"/>
      <c r="J6" s="3"/>
      <c r="K6" s="3"/>
      <c r="L6" s="3"/>
      <c r="M6" s="3"/>
      <c r="N6" s="3"/>
      <c r="O6" s="3"/>
      <c r="P6" s="3"/>
      <c r="Q6" s="3"/>
      <c r="R6" s="3"/>
    </row>
    <row r="7" spans="2:18" ht="16.5" thickBot="1" x14ac:dyDescent="0.3">
      <c r="B7" s="12" t="s">
        <v>20</v>
      </c>
      <c r="C7" s="12"/>
      <c r="D7" s="13"/>
      <c r="E7" s="25"/>
      <c r="F7" s="25"/>
      <c r="G7" s="25"/>
      <c r="H7" s="25"/>
      <c r="I7" s="1"/>
      <c r="J7" s="2"/>
      <c r="K7" s="1"/>
      <c r="L7" s="3"/>
      <c r="M7" s="3"/>
      <c r="N7" s="3"/>
      <c r="O7" s="3"/>
      <c r="P7" s="3"/>
      <c r="Q7" s="3"/>
      <c r="R7" s="3"/>
    </row>
    <row r="8" spans="2:18" x14ac:dyDescent="0.25">
      <c r="B8" s="14" t="s">
        <v>5</v>
      </c>
      <c r="C8" s="15"/>
      <c r="D8" s="15"/>
      <c r="E8" s="27"/>
      <c r="F8" s="29" t="s">
        <v>31</v>
      </c>
      <c r="G8" s="26" t="s">
        <v>0</v>
      </c>
      <c r="H8" s="43"/>
      <c r="I8" s="9"/>
      <c r="J8" s="3"/>
      <c r="K8" s="3"/>
      <c r="L8" s="3"/>
      <c r="M8" s="3"/>
      <c r="N8" s="3"/>
      <c r="O8" s="3"/>
      <c r="P8" s="3"/>
      <c r="Q8" s="3"/>
      <c r="R8" s="3"/>
    </row>
    <row r="9" spans="2:18" x14ac:dyDescent="0.25">
      <c r="B9" s="16" t="s">
        <v>6</v>
      </c>
      <c r="C9" s="17"/>
      <c r="D9" s="17"/>
      <c r="E9" s="28" t="s">
        <v>7</v>
      </c>
      <c r="F9" s="33">
        <v>43466</v>
      </c>
      <c r="G9" s="24" t="s">
        <v>8</v>
      </c>
      <c r="H9" s="30">
        <v>43830</v>
      </c>
      <c r="I9" s="11"/>
      <c r="J9" s="3"/>
      <c r="K9" s="3"/>
      <c r="L9" s="3"/>
      <c r="M9" s="3"/>
      <c r="N9" s="3"/>
      <c r="O9" s="3"/>
      <c r="P9" s="3"/>
      <c r="Q9" s="3"/>
      <c r="R9" s="3"/>
    </row>
    <row r="10" spans="2:18" x14ac:dyDescent="0.25">
      <c r="B10" s="1"/>
      <c r="C10" s="1"/>
      <c r="D10" s="1"/>
      <c r="E10" s="1"/>
      <c r="F10" s="1"/>
      <c r="G10" s="1"/>
      <c r="H10" s="1"/>
      <c r="I10" s="11"/>
      <c r="J10" s="3"/>
      <c r="K10" s="3"/>
      <c r="L10" s="3"/>
      <c r="M10" s="3"/>
      <c r="N10" s="3"/>
      <c r="O10" s="3"/>
      <c r="P10" s="3"/>
      <c r="Q10" s="3"/>
      <c r="R10" s="3"/>
    </row>
    <row r="12" spans="2:18" ht="18" x14ac:dyDescent="0.25">
      <c r="B12" s="23" t="s">
        <v>34</v>
      </c>
      <c r="C12" s="23"/>
      <c r="D12" s="23"/>
      <c r="E12" s="23"/>
      <c r="F12" s="23"/>
      <c r="G12" s="23"/>
      <c r="H12" s="23"/>
      <c r="I12" s="23"/>
      <c r="J12" s="23"/>
      <c r="K12" s="23"/>
    </row>
    <row r="13" spans="2:18" ht="47.25" customHeight="1" x14ac:dyDescent="0.25">
      <c r="B13" s="97" t="s">
        <v>10</v>
      </c>
      <c r="C13" s="97" t="s">
        <v>25</v>
      </c>
      <c r="D13" s="99" t="s">
        <v>9</v>
      </c>
      <c r="E13" s="100"/>
      <c r="F13" s="101"/>
      <c r="G13" s="97" t="s">
        <v>11</v>
      </c>
      <c r="H13" s="97" t="s">
        <v>21</v>
      </c>
      <c r="I13" s="97" t="s">
        <v>22</v>
      </c>
      <c r="J13" s="99" t="s">
        <v>23</v>
      </c>
      <c r="K13" s="101"/>
    </row>
    <row r="14" spans="2:18" ht="51.75" customHeight="1" x14ac:dyDescent="0.25">
      <c r="B14" s="98"/>
      <c r="C14" s="98"/>
      <c r="D14" s="102"/>
      <c r="E14" s="103"/>
      <c r="F14" s="104"/>
      <c r="G14" s="98"/>
      <c r="H14" s="98"/>
      <c r="I14" s="98"/>
      <c r="J14" s="102"/>
      <c r="K14" s="104"/>
    </row>
    <row r="15" spans="2:18" s="38" customFormat="1" ht="225.75" customHeight="1" x14ac:dyDescent="0.35">
      <c r="B15" s="74">
        <v>1</v>
      </c>
      <c r="C15" s="58" t="s">
        <v>39</v>
      </c>
      <c r="D15" s="87" t="s">
        <v>96</v>
      </c>
      <c r="E15" s="88"/>
      <c r="F15" s="88"/>
      <c r="G15" s="62" t="s">
        <v>107</v>
      </c>
      <c r="H15" s="63">
        <v>3.9199999999999999E-2</v>
      </c>
      <c r="I15" s="52">
        <v>0.65224625623960064</v>
      </c>
      <c r="J15" s="89" t="s">
        <v>108</v>
      </c>
      <c r="K15" s="89"/>
      <c r="N15" s="39"/>
    </row>
    <row r="16" spans="2:18" s="38" customFormat="1" ht="144" customHeight="1" x14ac:dyDescent="0.35">
      <c r="B16" s="74">
        <v>2</v>
      </c>
      <c r="C16" s="58" t="s">
        <v>33</v>
      </c>
      <c r="D16" s="87" t="s">
        <v>97</v>
      </c>
      <c r="E16" s="88"/>
      <c r="F16" s="88"/>
      <c r="G16" s="67">
        <v>68.671074380165294</v>
      </c>
      <c r="H16" s="68">
        <v>56.71041666666666</v>
      </c>
      <c r="I16" s="69">
        <v>0.82582684454179289</v>
      </c>
      <c r="J16" s="89" t="s">
        <v>109</v>
      </c>
      <c r="K16" s="89"/>
      <c r="N16" s="39"/>
    </row>
    <row r="17" spans="2:14" s="38" customFormat="1" ht="267" customHeight="1" x14ac:dyDescent="0.35">
      <c r="B17" s="74">
        <v>3</v>
      </c>
      <c r="C17" s="59" t="s">
        <v>40</v>
      </c>
      <c r="D17" s="87" t="s">
        <v>86</v>
      </c>
      <c r="E17" s="88"/>
      <c r="F17" s="88"/>
      <c r="G17" s="54">
        <v>0.504</v>
      </c>
      <c r="H17" s="54">
        <v>0.49509999999999998</v>
      </c>
      <c r="I17" s="70">
        <v>0.98</v>
      </c>
      <c r="J17" s="89" t="s">
        <v>110</v>
      </c>
      <c r="K17" s="89"/>
      <c r="N17" s="39"/>
    </row>
    <row r="18" spans="2:14" s="38" customFormat="1" ht="51.75" customHeight="1" x14ac:dyDescent="0.35">
      <c r="B18" s="74">
        <v>4</v>
      </c>
      <c r="C18" s="51" t="s">
        <v>41</v>
      </c>
      <c r="D18" s="87" t="s">
        <v>87</v>
      </c>
      <c r="E18" s="88"/>
      <c r="F18" s="88"/>
      <c r="G18" s="71">
        <v>99.2</v>
      </c>
      <c r="H18" s="72">
        <v>98.745685663776413</v>
      </c>
      <c r="I18" s="73">
        <v>0.99542021838484285</v>
      </c>
      <c r="J18" s="90" t="s">
        <v>131</v>
      </c>
      <c r="K18" s="90"/>
      <c r="N18" s="39"/>
    </row>
    <row r="19" spans="2:14" s="38" customFormat="1" ht="55.5" customHeight="1" x14ac:dyDescent="0.35">
      <c r="B19" s="74">
        <v>5</v>
      </c>
      <c r="C19" s="51" t="s">
        <v>42</v>
      </c>
      <c r="D19" s="87" t="s">
        <v>99</v>
      </c>
      <c r="E19" s="88"/>
      <c r="F19" s="88"/>
      <c r="G19" s="54">
        <v>0.9</v>
      </c>
      <c r="H19" s="72">
        <v>84.251968503937007</v>
      </c>
      <c r="I19" s="53">
        <v>0.94</v>
      </c>
      <c r="J19" s="90" t="s">
        <v>131</v>
      </c>
      <c r="K19" s="90"/>
      <c r="N19" s="39"/>
    </row>
    <row r="20" spans="2:14" s="38" customFormat="1" ht="172.5" customHeight="1" x14ac:dyDescent="0.35">
      <c r="B20" s="74">
        <v>6</v>
      </c>
      <c r="C20" s="51" t="s">
        <v>43</v>
      </c>
      <c r="D20" s="87" t="s">
        <v>88</v>
      </c>
      <c r="E20" s="88"/>
      <c r="F20" s="88"/>
      <c r="G20" s="64">
        <v>35500</v>
      </c>
      <c r="H20" s="55">
        <v>26839</v>
      </c>
      <c r="I20" s="52">
        <v>0.76</v>
      </c>
      <c r="J20" s="90" t="s">
        <v>130</v>
      </c>
      <c r="K20" s="91"/>
      <c r="N20" s="39"/>
    </row>
    <row r="21" spans="2:14" s="38" customFormat="1" ht="129" customHeight="1" x14ac:dyDescent="0.35">
      <c r="B21" s="74">
        <v>7</v>
      </c>
      <c r="C21" s="60" t="s">
        <v>44</v>
      </c>
      <c r="D21" s="117" t="s">
        <v>89</v>
      </c>
      <c r="E21" s="118"/>
      <c r="F21" s="118"/>
      <c r="G21" s="65">
        <v>10736</v>
      </c>
      <c r="H21" s="66">
        <v>6225</v>
      </c>
      <c r="I21" s="61">
        <v>0.57982488822652756</v>
      </c>
      <c r="J21" s="92" t="s">
        <v>132</v>
      </c>
      <c r="K21" s="93"/>
      <c r="N21" s="39"/>
    </row>
    <row r="22" spans="2:14" s="38" customFormat="1" ht="72.75" customHeight="1" x14ac:dyDescent="0.35">
      <c r="B22" s="74">
        <v>8</v>
      </c>
      <c r="C22" s="51" t="s">
        <v>45</v>
      </c>
      <c r="D22" s="87" t="s">
        <v>100</v>
      </c>
      <c r="E22" s="88"/>
      <c r="F22" s="88"/>
      <c r="G22" s="65">
        <v>10736</v>
      </c>
      <c r="H22" s="55">
        <v>7506</v>
      </c>
      <c r="I22" s="52">
        <v>0.7</v>
      </c>
      <c r="J22" s="90" t="s">
        <v>133</v>
      </c>
      <c r="K22" s="91"/>
      <c r="N22" s="39"/>
    </row>
    <row r="23" spans="2:14" s="38" customFormat="1" ht="113.25" customHeight="1" x14ac:dyDescent="0.35">
      <c r="B23" s="74">
        <v>9</v>
      </c>
      <c r="C23" s="51" t="s">
        <v>46</v>
      </c>
      <c r="D23" s="87" t="s">
        <v>90</v>
      </c>
      <c r="E23" s="88"/>
      <c r="F23" s="88"/>
      <c r="G23" s="71">
        <v>6</v>
      </c>
      <c r="H23" s="161">
        <v>7.4819711538461533</v>
      </c>
      <c r="I23" s="73">
        <v>0.75329999999999997</v>
      </c>
      <c r="J23" s="90" t="s">
        <v>134</v>
      </c>
      <c r="K23" s="91"/>
      <c r="N23" s="39"/>
    </row>
    <row r="24" spans="2:14" s="38" customFormat="1" ht="67.5" customHeight="1" x14ac:dyDescent="0.35">
      <c r="B24" s="74">
        <v>10</v>
      </c>
      <c r="C24" s="51" t="s">
        <v>98</v>
      </c>
      <c r="D24" s="87" t="s">
        <v>138</v>
      </c>
      <c r="E24" s="88"/>
      <c r="F24" s="88"/>
      <c r="G24" s="71">
        <v>85</v>
      </c>
      <c r="H24" s="161">
        <v>59.647887323943664</v>
      </c>
      <c r="I24" s="53">
        <v>0.7</v>
      </c>
      <c r="J24" s="90" t="s">
        <v>135</v>
      </c>
      <c r="K24" s="91"/>
      <c r="N24" s="39"/>
    </row>
    <row r="25" spans="2:14" s="38" customFormat="1" ht="273.75" customHeight="1" x14ac:dyDescent="0.35">
      <c r="B25" s="74">
        <v>11</v>
      </c>
      <c r="C25" s="51" t="s">
        <v>47</v>
      </c>
      <c r="D25" s="87" t="s">
        <v>91</v>
      </c>
      <c r="E25" s="88"/>
      <c r="F25" s="88"/>
      <c r="G25" s="54">
        <v>0.437</v>
      </c>
      <c r="H25" s="56">
        <v>0.42430000000000001</v>
      </c>
      <c r="I25" s="53">
        <v>0.97</v>
      </c>
      <c r="J25" s="90" t="s">
        <v>111</v>
      </c>
      <c r="K25" s="91"/>
      <c r="N25" s="39"/>
    </row>
    <row r="26" spans="2:14" s="38" customFormat="1" ht="286.5" customHeight="1" x14ac:dyDescent="0.35">
      <c r="B26" s="74">
        <v>12</v>
      </c>
      <c r="C26" s="51" t="s">
        <v>48</v>
      </c>
      <c r="D26" s="87" t="s">
        <v>92</v>
      </c>
      <c r="E26" s="88"/>
      <c r="F26" s="88"/>
      <c r="G26" s="54">
        <v>0.18099999999999999</v>
      </c>
      <c r="H26" s="56">
        <v>0.1686</v>
      </c>
      <c r="I26" s="53">
        <v>0.93</v>
      </c>
      <c r="J26" s="90" t="s">
        <v>112</v>
      </c>
      <c r="K26" s="91"/>
      <c r="N26" s="39"/>
    </row>
    <row r="27" spans="2:14" s="38" customFormat="1" ht="394.5" customHeight="1" x14ac:dyDescent="0.35">
      <c r="B27" s="74">
        <v>13</v>
      </c>
      <c r="C27" s="51" t="s">
        <v>49</v>
      </c>
      <c r="D27" s="87" t="s">
        <v>93</v>
      </c>
      <c r="E27" s="88"/>
      <c r="F27" s="88"/>
      <c r="G27" s="54">
        <v>0.47139999999999999</v>
      </c>
      <c r="H27" s="56">
        <v>0.59470000000000001</v>
      </c>
      <c r="I27" s="53">
        <v>1.26</v>
      </c>
      <c r="J27" s="90" t="s">
        <v>113</v>
      </c>
      <c r="K27" s="91"/>
      <c r="N27" s="39"/>
    </row>
    <row r="28" spans="2:14" s="38" customFormat="1" ht="300.75" customHeight="1" x14ac:dyDescent="0.35">
      <c r="B28" s="74">
        <v>14</v>
      </c>
      <c r="C28" s="51" t="s">
        <v>50</v>
      </c>
      <c r="D28" s="87" t="s">
        <v>94</v>
      </c>
      <c r="E28" s="88"/>
      <c r="F28" s="88"/>
      <c r="G28" s="54">
        <v>0.81</v>
      </c>
      <c r="H28" s="56">
        <v>0.91500000000000004</v>
      </c>
      <c r="I28" s="52">
        <v>1.0760000000000001</v>
      </c>
      <c r="J28" s="90" t="s">
        <v>114</v>
      </c>
      <c r="K28" s="91"/>
      <c r="N28" s="39"/>
    </row>
    <row r="29" spans="2:14" s="38" customFormat="1" ht="409.6" customHeight="1" x14ac:dyDescent="0.35">
      <c r="B29" s="74">
        <v>15</v>
      </c>
      <c r="C29" s="51" t="s">
        <v>51</v>
      </c>
      <c r="D29" s="87" t="s">
        <v>95</v>
      </c>
      <c r="E29" s="88"/>
      <c r="F29" s="88"/>
      <c r="G29" s="54">
        <v>0.21299999999999999</v>
      </c>
      <c r="H29" s="56">
        <v>0.252</v>
      </c>
      <c r="I29" s="52">
        <v>1.18</v>
      </c>
      <c r="J29" s="90" t="s">
        <v>115</v>
      </c>
      <c r="K29" s="91"/>
      <c r="N29" s="39"/>
    </row>
    <row r="30" spans="2:14" s="38" customFormat="1" ht="409.5" customHeight="1" x14ac:dyDescent="0.35">
      <c r="B30" s="74">
        <v>16</v>
      </c>
      <c r="C30" s="51" t="s">
        <v>52</v>
      </c>
      <c r="D30" s="87" t="s">
        <v>103</v>
      </c>
      <c r="E30" s="88"/>
      <c r="F30" s="88"/>
      <c r="G30" s="54">
        <v>0.47799999999999998</v>
      </c>
      <c r="H30" s="56">
        <v>0.46339999999999998</v>
      </c>
      <c r="I30" s="53">
        <v>0.97</v>
      </c>
      <c r="J30" s="90" t="s">
        <v>116</v>
      </c>
      <c r="K30" s="91"/>
      <c r="N30" s="39"/>
    </row>
    <row r="31" spans="2:14" s="38" customFormat="1" ht="54" customHeight="1" x14ac:dyDescent="0.35">
      <c r="B31" s="74">
        <v>17</v>
      </c>
      <c r="C31" s="51" t="s">
        <v>53</v>
      </c>
      <c r="D31" s="87" t="s">
        <v>101</v>
      </c>
      <c r="E31" s="88"/>
      <c r="F31" s="88"/>
      <c r="G31" s="57">
        <v>1544</v>
      </c>
      <c r="H31" s="55">
        <v>1504</v>
      </c>
      <c r="I31" s="53">
        <v>0.97</v>
      </c>
      <c r="J31" s="90" t="s">
        <v>118</v>
      </c>
      <c r="K31" s="91"/>
      <c r="N31" s="39"/>
    </row>
    <row r="32" spans="2:14" s="38" customFormat="1" ht="224.25" customHeight="1" x14ac:dyDescent="0.35">
      <c r="B32" s="74">
        <v>18</v>
      </c>
      <c r="C32" s="51" t="s">
        <v>54</v>
      </c>
      <c r="D32" s="87" t="s">
        <v>102</v>
      </c>
      <c r="E32" s="88"/>
      <c r="F32" s="88"/>
      <c r="G32" s="54">
        <v>0.78200000000000003</v>
      </c>
      <c r="H32" s="56">
        <v>0.78220000000000001</v>
      </c>
      <c r="I32" s="53">
        <v>1</v>
      </c>
      <c r="J32" s="90" t="s">
        <v>117</v>
      </c>
      <c r="K32" s="91"/>
      <c r="N32" s="39"/>
    </row>
    <row r="33" spans="1:44" s="38" customFormat="1" ht="66" customHeight="1" x14ac:dyDescent="0.35">
      <c r="B33" s="74">
        <v>19</v>
      </c>
      <c r="C33" s="51" t="s">
        <v>119</v>
      </c>
      <c r="D33" s="87" t="s">
        <v>120</v>
      </c>
      <c r="E33" s="88"/>
      <c r="F33" s="88"/>
      <c r="G33" s="75">
        <v>7.0000000000000007E-2</v>
      </c>
      <c r="H33" s="78" t="s">
        <v>124</v>
      </c>
      <c r="I33" s="78" t="s">
        <v>124</v>
      </c>
      <c r="J33" s="143" t="s">
        <v>125</v>
      </c>
      <c r="K33" s="144"/>
      <c r="N33" s="39"/>
    </row>
    <row r="34" spans="1:44" s="38" customFormat="1" ht="120.75" customHeight="1" x14ac:dyDescent="0.35">
      <c r="B34" s="74">
        <v>20</v>
      </c>
      <c r="C34" s="76" t="s">
        <v>121</v>
      </c>
      <c r="D34" s="145" t="s">
        <v>122</v>
      </c>
      <c r="E34" s="146"/>
      <c r="F34" s="147"/>
      <c r="G34" s="77" t="s">
        <v>123</v>
      </c>
      <c r="H34" s="78" t="s">
        <v>124</v>
      </c>
      <c r="I34" s="79" t="s">
        <v>124</v>
      </c>
      <c r="J34" s="143" t="s">
        <v>126</v>
      </c>
      <c r="K34" s="144"/>
      <c r="N34" s="39"/>
    </row>
    <row r="35" spans="1:44" s="38" customFormat="1" ht="100.5" customHeight="1" x14ac:dyDescent="0.35">
      <c r="B35" s="74">
        <v>21</v>
      </c>
      <c r="C35" s="51" t="s">
        <v>128</v>
      </c>
      <c r="D35" s="87" t="s">
        <v>127</v>
      </c>
      <c r="E35" s="88"/>
      <c r="F35" s="88"/>
      <c r="G35" s="81">
        <v>4</v>
      </c>
      <c r="H35" s="80">
        <v>3.63</v>
      </c>
      <c r="I35" s="53">
        <f>H35/G35*100%</f>
        <v>0.90749999999999997</v>
      </c>
      <c r="J35" s="143" t="s">
        <v>129</v>
      </c>
      <c r="K35" s="144"/>
      <c r="N35" s="39"/>
    </row>
    <row r="36" spans="1:44" s="38" customFormat="1" ht="78" customHeight="1" x14ac:dyDescent="0.35">
      <c r="B36" s="74">
        <v>22</v>
      </c>
      <c r="C36" s="51" t="s">
        <v>136</v>
      </c>
      <c r="D36" s="87" t="s">
        <v>137</v>
      </c>
      <c r="E36" s="88"/>
      <c r="F36" s="88"/>
      <c r="G36" s="71">
        <v>80</v>
      </c>
      <c r="H36" s="161">
        <v>73.602777777777774</v>
      </c>
      <c r="I36" s="53">
        <v>0.92003472222222216</v>
      </c>
      <c r="J36" s="90" t="s">
        <v>118</v>
      </c>
      <c r="K36" s="91"/>
      <c r="N36" s="39"/>
    </row>
    <row r="37" spans="1:44" x14ac:dyDescent="0.25">
      <c r="C37" s="50" t="s">
        <v>38</v>
      </c>
    </row>
    <row r="38" spans="1:44" ht="18" x14ac:dyDescent="0.25">
      <c r="B38" s="23" t="s">
        <v>35</v>
      </c>
      <c r="C38" s="18"/>
      <c r="D38" s="18"/>
      <c r="E38" s="18"/>
      <c r="F38" s="18"/>
      <c r="G38" s="18"/>
      <c r="H38" s="18"/>
      <c r="I38" s="18"/>
      <c r="J38" s="18"/>
      <c r="K38" s="18"/>
    </row>
    <row r="39" spans="1:44" ht="16.5" customHeight="1" thickBot="1" x14ac:dyDescent="0.3">
      <c r="B39" s="105"/>
      <c r="C39" s="105"/>
      <c r="D39" s="105"/>
      <c r="E39" s="105"/>
      <c r="F39" s="105"/>
      <c r="G39" s="105"/>
      <c r="H39" s="105"/>
      <c r="I39" s="105"/>
      <c r="J39" s="105"/>
      <c r="K39" s="105"/>
      <c r="L39" s="105"/>
      <c r="M39" s="105"/>
    </row>
    <row r="40" spans="1:44" ht="15" customHeight="1" x14ac:dyDescent="0.25">
      <c r="B40" s="140" t="s">
        <v>24</v>
      </c>
      <c r="C40" s="138"/>
      <c r="D40" s="138"/>
      <c r="E40" s="138"/>
      <c r="F40" s="138"/>
      <c r="G40" s="138"/>
      <c r="H40" s="141"/>
      <c r="I40" s="82" t="s">
        <v>1</v>
      </c>
      <c r="J40" s="138" t="s">
        <v>36</v>
      </c>
      <c r="K40" s="139"/>
    </row>
    <row r="41" spans="1:44" s="85" customFormat="1" ht="253.5" customHeight="1" x14ac:dyDescent="0.25">
      <c r="A41" s="175"/>
      <c r="B41" s="136" t="s">
        <v>56</v>
      </c>
      <c r="C41" s="137"/>
      <c r="D41" s="137"/>
      <c r="E41" s="137"/>
      <c r="F41" s="137"/>
      <c r="G41" s="137"/>
      <c r="H41" s="137"/>
      <c r="I41" s="86" t="s">
        <v>57</v>
      </c>
      <c r="J41" s="142" t="s">
        <v>58</v>
      </c>
      <c r="K41" s="142"/>
      <c r="L41" s="84"/>
      <c r="M41" s="84"/>
    </row>
    <row r="42" spans="1:44" s="34" customFormat="1" ht="109.5" customHeight="1" x14ac:dyDescent="0.25">
      <c r="A42" s="176"/>
      <c r="B42" s="113" t="s">
        <v>60</v>
      </c>
      <c r="C42" s="114"/>
      <c r="D42" s="114"/>
      <c r="E42" s="114"/>
      <c r="F42" s="114"/>
      <c r="G42" s="114"/>
      <c r="H42" s="114"/>
      <c r="I42" s="83" t="s">
        <v>57</v>
      </c>
      <c r="J42" s="115" t="s">
        <v>139</v>
      </c>
      <c r="K42" s="116"/>
      <c r="L42" s="37"/>
      <c r="M42" s="37"/>
    </row>
    <row r="43" spans="1:44" s="34" customFormat="1" ht="109.5" customHeight="1" x14ac:dyDescent="0.25">
      <c r="A43" s="176"/>
      <c r="B43" s="130" t="s">
        <v>61</v>
      </c>
      <c r="C43" s="131"/>
      <c r="D43" s="131"/>
      <c r="E43" s="131"/>
      <c r="F43" s="131"/>
      <c r="G43" s="131"/>
      <c r="H43" s="131"/>
      <c r="I43" s="46" t="s">
        <v>57</v>
      </c>
      <c r="J43" s="162" t="s">
        <v>140</v>
      </c>
      <c r="K43" s="163"/>
      <c r="L43" s="37"/>
      <c r="M43" s="37"/>
    </row>
    <row r="44" spans="1:44" s="34" customFormat="1" ht="78" customHeight="1" x14ac:dyDescent="0.25">
      <c r="A44" s="176"/>
      <c r="B44" s="130" t="s">
        <v>62</v>
      </c>
      <c r="C44" s="131"/>
      <c r="D44" s="131"/>
      <c r="E44" s="131"/>
      <c r="F44" s="131"/>
      <c r="G44" s="131"/>
      <c r="H44" s="134"/>
      <c r="I44" s="46" t="s">
        <v>57</v>
      </c>
      <c r="J44" s="132" t="s">
        <v>63</v>
      </c>
      <c r="K44" s="133"/>
      <c r="L44" s="37"/>
      <c r="M44" s="37"/>
    </row>
    <row r="45" spans="1:44" s="34" customFormat="1" ht="409.5" customHeight="1" x14ac:dyDescent="0.25">
      <c r="A45" s="176"/>
      <c r="B45" s="130" t="s">
        <v>104</v>
      </c>
      <c r="C45" s="131"/>
      <c r="D45" s="131"/>
      <c r="E45" s="131"/>
      <c r="F45" s="131"/>
      <c r="G45" s="131"/>
      <c r="H45" s="134"/>
      <c r="I45" s="46" t="s">
        <v>59</v>
      </c>
      <c r="J45" s="132" t="s">
        <v>141</v>
      </c>
      <c r="K45" s="133"/>
      <c r="L45" s="37"/>
      <c r="M45" s="37"/>
    </row>
    <row r="46" spans="1:44" s="34" customFormat="1" ht="170.25" customHeight="1" x14ac:dyDescent="0.25">
      <c r="A46" s="176"/>
      <c r="B46" s="130" t="s">
        <v>84</v>
      </c>
      <c r="C46" s="131"/>
      <c r="D46" s="131"/>
      <c r="E46" s="131"/>
      <c r="F46" s="131"/>
      <c r="G46" s="131"/>
      <c r="H46" s="134"/>
      <c r="I46" s="46" t="s">
        <v>59</v>
      </c>
      <c r="J46" s="132" t="s">
        <v>142</v>
      </c>
      <c r="K46" s="133"/>
      <c r="L46" s="37"/>
      <c r="M46" s="37"/>
    </row>
    <row r="47" spans="1:44" s="34" customFormat="1" ht="409.6" customHeight="1" x14ac:dyDescent="0.25">
      <c r="A47" s="176"/>
      <c r="B47" s="135" t="s">
        <v>85</v>
      </c>
      <c r="C47" s="131"/>
      <c r="D47" s="131"/>
      <c r="E47" s="131"/>
      <c r="F47" s="131"/>
      <c r="G47" s="131"/>
      <c r="H47" s="134"/>
      <c r="I47" s="46" t="s">
        <v>59</v>
      </c>
      <c r="J47" s="132" t="s">
        <v>143</v>
      </c>
      <c r="K47" s="133"/>
      <c r="L47" s="37"/>
      <c r="M47" s="37"/>
    </row>
    <row r="48" spans="1:44" s="35" customFormat="1" ht="26.45" customHeight="1" x14ac:dyDescent="0.25">
      <c r="B48" s="110"/>
      <c r="C48" s="111"/>
      <c r="D48" s="111"/>
      <c r="E48" s="111"/>
      <c r="F48" s="111"/>
      <c r="G48" s="111"/>
      <c r="H48" s="111"/>
      <c r="I48" s="111"/>
      <c r="J48" s="111"/>
      <c r="K48" s="112"/>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row>
    <row r="50" spans="2:12" ht="18" x14ac:dyDescent="0.25">
      <c r="B50" s="108" t="s">
        <v>55</v>
      </c>
      <c r="C50" s="109"/>
      <c r="D50" s="109"/>
      <c r="E50" s="109"/>
      <c r="F50" s="109"/>
      <c r="G50" s="109"/>
      <c r="H50" s="109"/>
      <c r="I50" s="109"/>
      <c r="J50" s="109"/>
      <c r="K50" s="109"/>
      <c r="L50" s="36"/>
    </row>
    <row r="51" spans="2:12" ht="70.5" customHeight="1" x14ac:dyDescent="0.25">
      <c r="B51" s="47"/>
      <c r="C51" s="151" t="s">
        <v>28</v>
      </c>
      <c r="D51" s="151"/>
      <c r="E51" s="47" t="s">
        <v>16</v>
      </c>
      <c r="F51" s="47" t="s">
        <v>17</v>
      </c>
      <c r="G51" s="47" t="s">
        <v>26</v>
      </c>
      <c r="H51" s="152" t="s">
        <v>12</v>
      </c>
      <c r="I51" s="152"/>
      <c r="J51" s="152"/>
      <c r="K51" s="152"/>
    </row>
    <row r="52" spans="2:12" ht="55.5" customHeight="1" x14ac:dyDescent="0.25">
      <c r="B52" s="174">
        <v>1</v>
      </c>
      <c r="C52" s="148" t="s">
        <v>64</v>
      </c>
      <c r="D52" s="148"/>
      <c r="E52" s="48">
        <v>155253.85496316099</v>
      </c>
      <c r="F52" s="48">
        <v>136330.56</v>
      </c>
      <c r="G52" s="164">
        <v>0.87811384800943482</v>
      </c>
      <c r="H52" s="150" t="s">
        <v>162</v>
      </c>
      <c r="I52" s="150"/>
      <c r="J52" s="150"/>
      <c r="K52" s="150"/>
    </row>
    <row r="53" spans="2:12" ht="60.75" customHeight="1" x14ac:dyDescent="0.25">
      <c r="B53" s="174">
        <v>2</v>
      </c>
      <c r="C53" s="148" t="s">
        <v>66</v>
      </c>
      <c r="D53" s="148"/>
      <c r="E53" s="48">
        <v>612708.894868984</v>
      </c>
      <c r="F53" s="48">
        <v>839461.09</v>
      </c>
      <c r="G53" s="164">
        <f>F53/E53</f>
        <v>1.3700814481883807</v>
      </c>
      <c r="H53" s="150" t="s">
        <v>161</v>
      </c>
      <c r="I53" s="150"/>
      <c r="J53" s="150"/>
      <c r="K53" s="150"/>
    </row>
    <row r="54" spans="2:12" ht="62.25" customHeight="1" x14ac:dyDescent="0.25">
      <c r="B54" s="174">
        <v>3</v>
      </c>
      <c r="C54" s="148" t="s">
        <v>65</v>
      </c>
      <c r="D54" s="148"/>
      <c r="E54" s="48">
        <v>2439271.42983237</v>
      </c>
      <c r="F54" s="48">
        <v>2906067.31</v>
      </c>
      <c r="G54" s="164">
        <f>F54/E54</f>
        <v>1.1913669280337977</v>
      </c>
      <c r="H54" s="150" t="s">
        <v>160</v>
      </c>
      <c r="I54" s="150"/>
      <c r="J54" s="150"/>
      <c r="K54" s="150"/>
    </row>
    <row r="55" spans="2:12" ht="74.45" customHeight="1" x14ac:dyDescent="0.25">
      <c r="B55" s="174">
        <v>4</v>
      </c>
      <c r="C55" s="148" t="s">
        <v>105</v>
      </c>
      <c r="D55" s="148"/>
      <c r="E55" s="48">
        <v>103255.864179753</v>
      </c>
      <c r="F55" s="48">
        <v>65431.97</v>
      </c>
      <c r="G55" s="164">
        <f>F55/E55</f>
        <v>0.63368768950587384</v>
      </c>
      <c r="H55" s="150" t="s">
        <v>159</v>
      </c>
      <c r="I55" s="150"/>
      <c r="J55" s="150"/>
      <c r="K55" s="150"/>
    </row>
    <row r="56" spans="2:12" ht="40.9" customHeight="1" x14ac:dyDescent="0.25">
      <c r="B56" s="174">
        <v>5</v>
      </c>
      <c r="C56" s="149" t="s">
        <v>67</v>
      </c>
      <c r="D56" s="149"/>
      <c r="E56" s="48">
        <v>210032</v>
      </c>
      <c r="F56" s="48">
        <v>484691.31</v>
      </c>
      <c r="G56" s="164">
        <f>F56/E56</f>
        <v>2.3077022072826998</v>
      </c>
      <c r="H56" s="150" t="s">
        <v>158</v>
      </c>
      <c r="I56" s="150"/>
      <c r="J56" s="150"/>
      <c r="K56" s="150"/>
    </row>
    <row r="57" spans="2:12" ht="45.75" customHeight="1" x14ac:dyDescent="0.25">
      <c r="B57" s="174">
        <v>6</v>
      </c>
      <c r="C57" s="148" t="s">
        <v>68</v>
      </c>
      <c r="D57" s="148"/>
      <c r="E57" s="48">
        <v>40811.613238487997</v>
      </c>
      <c r="F57" s="48">
        <v>34071.4</v>
      </c>
      <c r="G57" s="164">
        <f>F57/E57</f>
        <v>0.83484570435624106</v>
      </c>
      <c r="H57" s="150" t="s">
        <v>157</v>
      </c>
      <c r="I57" s="150"/>
      <c r="J57" s="150"/>
      <c r="K57" s="150"/>
    </row>
    <row r="58" spans="2:12" ht="60" customHeight="1" x14ac:dyDescent="0.25">
      <c r="B58" s="174">
        <v>7</v>
      </c>
      <c r="C58" s="154" t="s">
        <v>69</v>
      </c>
      <c r="D58" s="154"/>
      <c r="E58" s="48">
        <v>28657.740721830301</v>
      </c>
      <c r="F58" s="48">
        <v>88609.04</v>
      </c>
      <c r="G58" s="164">
        <f>F58/E58*100%</f>
        <v>3.0919757722736749</v>
      </c>
      <c r="H58" s="150" t="s">
        <v>156</v>
      </c>
      <c r="I58" s="150"/>
      <c r="J58" s="150"/>
      <c r="K58" s="150"/>
    </row>
    <row r="59" spans="2:12" ht="65.25" customHeight="1" x14ac:dyDescent="0.25">
      <c r="B59" s="174">
        <v>8</v>
      </c>
      <c r="C59" s="148" t="s">
        <v>106</v>
      </c>
      <c r="D59" s="148"/>
      <c r="E59" s="48">
        <v>879811.92179492</v>
      </c>
      <c r="F59" s="48">
        <v>996189.85</v>
      </c>
      <c r="G59" s="164">
        <f t="shared" ref="G59:G83" si="0">F59/E59</f>
        <v>1.1322759163886473</v>
      </c>
      <c r="H59" s="150" t="s">
        <v>155</v>
      </c>
      <c r="I59" s="150"/>
      <c r="J59" s="150"/>
      <c r="K59" s="150"/>
    </row>
    <row r="60" spans="2:12" ht="87.75" customHeight="1" x14ac:dyDescent="0.25">
      <c r="B60" s="174">
        <v>9</v>
      </c>
      <c r="C60" s="155" t="s">
        <v>70</v>
      </c>
      <c r="D60" s="156"/>
      <c r="E60" s="48">
        <v>2022223.9972176999</v>
      </c>
      <c r="F60" s="48">
        <v>751971.45</v>
      </c>
      <c r="G60" s="164">
        <f t="shared" si="0"/>
        <v>0.37185368734354279</v>
      </c>
      <c r="H60" s="150" t="s">
        <v>154</v>
      </c>
      <c r="I60" s="150"/>
      <c r="J60" s="150"/>
      <c r="K60" s="150"/>
    </row>
    <row r="61" spans="2:12" ht="78" customHeight="1" x14ac:dyDescent="0.25">
      <c r="B61" s="174">
        <v>10</v>
      </c>
      <c r="C61" s="155" t="s">
        <v>71</v>
      </c>
      <c r="D61" s="156"/>
      <c r="E61" s="48">
        <v>2419044.7104755002</v>
      </c>
      <c r="F61" s="48">
        <v>1166113.8999999999</v>
      </c>
      <c r="G61" s="164">
        <f t="shared" si="0"/>
        <v>0.48205553826691461</v>
      </c>
      <c r="H61" s="150" t="s">
        <v>153</v>
      </c>
      <c r="I61" s="150"/>
      <c r="J61" s="150"/>
      <c r="K61" s="150"/>
    </row>
    <row r="62" spans="2:12" ht="72.75" customHeight="1" x14ac:dyDescent="0.25">
      <c r="B62" s="174">
        <v>11</v>
      </c>
      <c r="C62" s="155" t="s">
        <v>72</v>
      </c>
      <c r="D62" s="156"/>
      <c r="E62" s="48">
        <v>207965.62149763</v>
      </c>
      <c r="F62" s="48">
        <v>373551.56</v>
      </c>
      <c r="G62" s="164">
        <f t="shared" si="0"/>
        <v>1.7962178426892401</v>
      </c>
      <c r="H62" s="150" t="s">
        <v>152</v>
      </c>
      <c r="I62" s="150"/>
      <c r="J62" s="150"/>
      <c r="K62" s="150"/>
    </row>
    <row r="63" spans="2:12" ht="78" customHeight="1" x14ac:dyDescent="0.25">
      <c r="B63" s="174">
        <v>12</v>
      </c>
      <c r="C63" s="155" t="s">
        <v>73</v>
      </c>
      <c r="D63" s="156"/>
      <c r="E63" s="48">
        <v>58003.769882050001</v>
      </c>
      <c r="F63" s="48">
        <v>229974.32</v>
      </c>
      <c r="G63" s="164">
        <f t="shared" si="0"/>
        <v>3.9648167777310017</v>
      </c>
      <c r="H63" s="150" t="s">
        <v>151</v>
      </c>
      <c r="I63" s="150"/>
      <c r="J63" s="150"/>
      <c r="K63" s="150"/>
    </row>
    <row r="64" spans="2:12" ht="54" customHeight="1" x14ac:dyDescent="0.25">
      <c r="B64" s="174">
        <v>13</v>
      </c>
      <c r="C64" s="155" t="s">
        <v>79</v>
      </c>
      <c r="D64" s="156"/>
      <c r="E64" s="48">
        <v>22435.595696686101</v>
      </c>
      <c r="F64" s="48">
        <v>151597.12</v>
      </c>
      <c r="G64" s="164">
        <f t="shared" si="0"/>
        <v>6.7569910801339663</v>
      </c>
      <c r="H64" s="158" t="s">
        <v>150</v>
      </c>
      <c r="I64" s="159"/>
      <c r="J64" s="159"/>
      <c r="K64" s="160"/>
    </row>
    <row r="65" spans="2:11" ht="46.9" customHeight="1" x14ac:dyDescent="0.25">
      <c r="B65" s="174">
        <v>14</v>
      </c>
      <c r="C65" s="155" t="s">
        <v>74</v>
      </c>
      <c r="D65" s="156"/>
      <c r="E65" s="48">
        <v>112517.458097244</v>
      </c>
      <c r="F65" s="48">
        <v>218376.87</v>
      </c>
      <c r="G65" s="164">
        <f t="shared" si="0"/>
        <v>1.940826549878742</v>
      </c>
      <c r="H65" s="158" t="s">
        <v>149</v>
      </c>
      <c r="I65" s="159"/>
      <c r="J65" s="159"/>
      <c r="K65" s="160"/>
    </row>
    <row r="66" spans="2:11" ht="159" customHeight="1" x14ac:dyDescent="0.25">
      <c r="B66" s="174">
        <v>15</v>
      </c>
      <c r="C66" s="155" t="s">
        <v>75</v>
      </c>
      <c r="D66" s="156"/>
      <c r="E66" s="48">
        <v>0</v>
      </c>
      <c r="F66" s="48">
        <v>54651.19</v>
      </c>
      <c r="G66" s="164">
        <v>0</v>
      </c>
      <c r="H66" s="158" t="s">
        <v>148</v>
      </c>
      <c r="I66" s="159"/>
      <c r="J66" s="159"/>
      <c r="K66" s="160"/>
    </row>
    <row r="67" spans="2:11" ht="127.5" customHeight="1" x14ac:dyDescent="0.25">
      <c r="B67" s="174">
        <v>16</v>
      </c>
      <c r="C67" s="155" t="s">
        <v>76</v>
      </c>
      <c r="D67" s="156"/>
      <c r="E67" s="48">
        <v>0</v>
      </c>
      <c r="F67" s="48">
        <v>47539.09</v>
      </c>
      <c r="G67" s="164">
        <v>0</v>
      </c>
      <c r="H67" s="158" t="s">
        <v>147</v>
      </c>
      <c r="I67" s="159"/>
      <c r="J67" s="159"/>
      <c r="K67" s="160"/>
    </row>
    <row r="68" spans="2:11" ht="46.9" customHeight="1" x14ac:dyDescent="0.25">
      <c r="B68" s="174">
        <v>17</v>
      </c>
      <c r="C68" s="155" t="s">
        <v>78</v>
      </c>
      <c r="D68" s="156"/>
      <c r="E68" s="48">
        <v>8066.3040000000001</v>
      </c>
      <c r="F68" s="48">
        <v>642762.18999999994</v>
      </c>
      <c r="G68" s="164">
        <f t="shared" si="0"/>
        <v>79.684845748436942</v>
      </c>
      <c r="H68" s="158" t="s">
        <v>146</v>
      </c>
      <c r="I68" s="159"/>
      <c r="J68" s="159"/>
      <c r="K68" s="160"/>
    </row>
    <row r="69" spans="2:11" ht="46.9" customHeight="1" x14ac:dyDescent="0.25">
      <c r="B69" s="174">
        <v>18</v>
      </c>
      <c r="C69" s="155" t="s">
        <v>77</v>
      </c>
      <c r="D69" s="156"/>
      <c r="E69" s="48">
        <v>146734.417417747</v>
      </c>
      <c r="F69" s="48">
        <v>333153.11</v>
      </c>
      <c r="G69" s="164">
        <f t="shared" si="0"/>
        <v>2.2704496727003485</v>
      </c>
      <c r="H69" s="158" t="s">
        <v>145</v>
      </c>
      <c r="I69" s="159"/>
      <c r="J69" s="159"/>
      <c r="K69" s="160"/>
    </row>
    <row r="70" spans="2:11" ht="46.9" customHeight="1" x14ac:dyDescent="0.25">
      <c r="B70" s="174">
        <v>19</v>
      </c>
      <c r="C70" s="155" t="s">
        <v>80</v>
      </c>
      <c r="D70" s="156"/>
      <c r="E70" s="48">
        <v>350442.63419999997</v>
      </c>
      <c r="F70" s="48">
        <v>426263.29</v>
      </c>
      <c r="G70" s="164">
        <f t="shared" si="0"/>
        <v>1.2163568253420005</v>
      </c>
      <c r="H70" s="158" t="s">
        <v>144</v>
      </c>
      <c r="I70" s="159"/>
      <c r="J70" s="159"/>
      <c r="K70" s="160"/>
    </row>
    <row r="71" spans="2:11" ht="46.9" customHeight="1" x14ac:dyDescent="0.25">
      <c r="B71" s="174">
        <v>20</v>
      </c>
      <c r="C71" s="155" t="s">
        <v>83</v>
      </c>
      <c r="D71" s="156"/>
      <c r="E71" s="48">
        <v>5253707.2434</v>
      </c>
      <c r="F71" s="48">
        <v>2970276.8</v>
      </c>
      <c r="G71" s="164">
        <f t="shared" si="0"/>
        <v>0.56536777981518238</v>
      </c>
      <c r="H71" s="158" t="s">
        <v>163</v>
      </c>
      <c r="I71" s="159"/>
      <c r="J71" s="159"/>
      <c r="K71" s="160"/>
    </row>
    <row r="72" spans="2:11" ht="46.9" customHeight="1" x14ac:dyDescent="0.25">
      <c r="B72" s="174">
        <v>21</v>
      </c>
      <c r="C72" s="155" t="s">
        <v>82</v>
      </c>
      <c r="D72" s="156"/>
      <c r="E72" s="48">
        <v>1657970.2</v>
      </c>
      <c r="F72" s="48">
        <v>824812.66</v>
      </c>
      <c r="G72" s="164">
        <f t="shared" si="0"/>
        <v>0.49748340470775654</v>
      </c>
      <c r="H72" s="158" t="s">
        <v>164</v>
      </c>
      <c r="I72" s="159"/>
      <c r="J72" s="159"/>
      <c r="K72" s="160"/>
    </row>
    <row r="73" spans="2:11" ht="46.9" customHeight="1" x14ac:dyDescent="0.25">
      <c r="B73" s="174">
        <v>22</v>
      </c>
      <c r="C73" s="155" t="s">
        <v>81</v>
      </c>
      <c r="D73" s="156"/>
      <c r="E73" s="48">
        <v>139608.39641118899</v>
      </c>
      <c r="F73" s="48">
        <v>227648.39</v>
      </c>
      <c r="G73" s="164">
        <f t="shared" si="0"/>
        <v>1.6306210503951823</v>
      </c>
      <c r="H73" s="165" t="s">
        <v>165</v>
      </c>
      <c r="I73" s="166"/>
      <c r="J73" s="166"/>
      <c r="K73" s="167"/>
    </row>
    <row r="74" spans="2:11" ht="46.9" customHeight="1" x14ac:dyDescent="0.25">
      <c r="B74" s="174">
        <v>23</v>
      </c>
      <c r="C74" s="155" t="s">
        <v>166</v>
      </c>
      <c r="D74" s="156"/>
      <c r="E74" s="48">
        <v>334600</v>
      </c>
      <c r="F74" s="48">
        <v>16251.15</v>
      </c>
      <c r="G74" s="164">
        <f>F74/E74*100%</f>
        <v>4.8568888224745962E-2</v>
      </c>
      <c r="H74" s="158" t="s">
        <v>174</v>
      </c>
      <c r="I74" s="159"/>
      <c r="J74" s="159"/>
      <c r="K74" s="160"/>
    </row>
    <row r="75" spans="2:11" ht="46.9" customHeight="1" x14ac:dyDescent="0.25">
      <c r="B75" s="174">
        <v>24</v>
      </c>
      <c r="C75" s="155" t="s">
        <v>167</v>
      </c>
      <c r="D75" s="156"/>
      <c r="E75" s="48">
        <v>2584</v>
      </c>
      <c r="F75" s="48">
        <v>530.42999999999995</v>
      </c>
      <c r="G75" s="164">
        <f t="shared" ref="G75:G81" si="1">F75/E75*100%</f>
        <v>0.20527476780185758</v>
      </c>
      <c r="H75" s="158" t="s">
        <v>175</v>
      </c>
      <c r="I75" s="159"/>
      <c r="J75" s="159"/>
      <c r="K75" s="160"/>
    </row>
    <row r="76" spans="2:11" ht="46.9" customHeight="1" x14ac:dyDescent="0.25">
      <c r="B76" s="174">
        <v>25</v>
      </c>
      <c r="C76" s="155" t="s">
        <v>168</v>
      </c>
      <c r="D76" s="156"/>
      <c r="E76" s="48">
        <v>277092.47999999998</v>
      </c>
      <c r="F76" s="48">
        <v>66153.100000000006</v>
      </c>
      <c r="G76" s="164">
        <f t="shared" si="1"/>
        <v>0.23874014913721228</v>
      </c>
      <c r="H76" s="158" t="s">
        <v>176</v>
      </c>
      <c r="I76" s="159"/>
      <c r="J76" s="159"/>
      <c r="K76" s="160"/>
    </row>
    <row r="77" spans="2:11" ht="46.9" customHeight="1" x14ac:dyDescent="0.25">
      <c r="B77" s="174">
        <v>26</v>
      </c>
      <c r="C77" s="155" t="s">
        <v>169</v>
      </c>
      <c r="D77" s="156"/>
      <c r="E77" s="48">
        <v>62503.96</v>
      </c>
      <c r="F77" s="48">
        <v>15024.4</v>
      </c>
      <c r="G77" s="164">
        <f t="shared" si="1"/>
        <v>0.24037516982923962</v>
      </c>
      <c r="H77" s="158" t="s">
        <v>178</v>
      </c>
      <c r="I77" s="159"/>
      <c r="J77" s="159"/>
      <c r="K77" s="160"/>
    </row>
    <row r="78" spans="2:11" ht="46.9" customHeight="1" x14ac:dyDescent="0.25">
      <c r="B78" s="174">
        <v>27</v>
      </c>
      <c r="C78" s="155" t="s">
        <v>170</v>
      </c>
      <c r="D78" s="156"/>
      <c r="E78" s="48">
        <v>52269.66</v>
      </c>
      <c r="F78" s="48">
        <v>12615.56</v>
      </c>
      <c r="G78" s="164">
        <f t="shared" si="1"/>
        <v>0.24135531013593733</v>
      </c>
      <c r="H78" s="158" t="s">
        <v>177</v>
      </c>
      <c r="I78" s="159"/>
      <c r="J78" s="159"/>
      <c r="K78" s="160"/>
    </row>
    <row r="79" spans="2:11" ht="46.9" customHeight="1" x14ac:dyDescent="0.25">
      <c r="B79" s="174">
        <v>28</v>
      </c>
      <c r="C79" s="155" t="s">
        <v>171</v>
      </c>
      <c r="D79" s="156"/>
      <c r="E79" s="48">
        <v>78422.399999999994</v>
      </c>
      <c r="F79" s="48">
        <v>38693.01</v>
      </c>
      <c r="G79" s="164">
        <f t="shared" si="1"/>
        <v>0.49339232158158902</v>
      </c>
      <c r="H79" s="158" t="s">
        <v>179</v>
      </c>
      <c r="I79" s="159"/>
      <c r="J79" s="159"/>
      <c r="K79" s="160"/>
    </row>
    <row r="80" spans="2:11" ht="46.9" customHeight="1" x14ac:dyDescent="0.25">
      <c r="B80" s="174">
        <v>29</v>
      </c>
      <c r="C80" s="155" t="s">
        <v>172</v>
      </c>
      <c r="D80" s="156"/>
      <c r="E80" s="48">
        <v>155.04</v>
      </c>
      <c r="F80" s="48">
        <v>29.08</v>
      </c>
      <c r="G80" s="164">
        <f t="shared" si="1"/>
        <v>0.18756449948400414</v>
      </c>
      <c r="H80" s="165" t="s">
        <v>180</v>
      </c>
      <c r="I80" s="166"/>
      <c r="J80" s="166"/>
      <c r="K80" s="167"/>
    </row>
    <row r="81" spans="2:14" ht="46.9" customHeight="1" x14ac:dyDescent="0.25">
      <c r="B81" s="174">
        <v>30</v>
      </c>
      <c r="C81" s="155" t="s">
        <v>173</v>
      </c>
      <c r="D81" s="156"/>
      <c r="E81" s="48">
        <v>0</v>
      </c>
      <c r="F81" s="48">
        <v>475.82</v>
      </c>
      <c r="G81" s="164">
        <v>0</v>
      </c>
      <c r="H81" s="165" t="s">
        <v>181</v>
      </c>
      <c r="I81" s="166"/>
      <c r="J81" s="166"/>
      <c r="K81" s="167"/>
    </row>
    <row r="82" spans="2:14" ht="27.6" customHeight="1" x14ac:dyDescent="0.25">
      <c r="B82" s="153" t="s">
        <v>37</v>
      </c>
      <c r="C82" s="153"/>
      <c r="D82" s="153"/>
      <c r="E82" s="49">
        <f>SUM(E52:E81)</f>
        <v>17676151.207895249</v>
      </c>
      <c r="F82" s="49">
        <f>SUM(F52:F81)</f>
        <v>14119317.02</v>
      </c>
      <c r="G82" s="170">
        <f t="shared" si="0"/>
        <v>0.79877779127016346</v>
      </c>
      <c r="H82" s="150"/>
      <c r="I82" s="150"/>
      <c r="J82" s="150"/>
      <c r="K82" s="150"/>
    </row>
    <row r="83" spans="2:14" ht="61.5" customHeight="1" x14ac:dyDescent="0.25">
      <c r="B83" s="171" t="s">
        <v>182</v>
      </c>
      <c r="C83" s="171"/>
      <c r="D83" s="171"/>
      <c r="E83" s="172">
        <v>14463627.550000003</v>
      </c>
      <c r="F83" s="172">
        <v>14119317.027518667</v>
      </c>
      <c r="G83" s="173">
        <f t="shared" si="0"/>
        <v>0.97619473252535904</v>
      </c>
      <c r="H83" s="150"/>
      <c r="I83" s="150"/>
      <c r="J83" s="150"/>
      <c r="K83" s="150"/>
      <c r="L83" s="36"/>
    </row>
    <row r="84" spans="2:14" ht="70.5" hidden="1" customHeight="1" x14ac:dyDescent="0.25">
      <c r="B84" s="40" t="s">
        <v>29</v>
      </c>
      <c r="C84" s="96" t="s">
        <v>28</v>
      </c>
      <c r="D84" s="96"/>
      <c r="E84" s="40" t="s">
        <v>16</v>
      </c>
      <c r="F84" s="40" t="s">
        <v>17</v>
      </c>
      <c r="G84" s="40" t="s">
        <v>26</v>
      </c>
      <c r="H84" s="107" t="s">
        <v>12</v>
      </c>
      <c r="I84" s="107"/>
      <c r="J84" s="107"/>
      <c r="K84" s="107"/>
    </row>
    <row r="85" spans="2:14" ht="21.75" hidden="1" customHeight="1" x14ac:dyDescent="0.25">
      <c r="B85" s="41"/>
      <c r="C85" s="95"/>
      <c r="D85" s="95"/>
      <c r="E85" s="42"/>
      <c r="F85" s="42"/>
      <c r="G85" s="168"/>
      <c r="H85" s="169"/>
      <c r="I85" s="106"/>
      <c r="J85" s="106"/>
      <c r="K85" s="106"/>
    </row>
    <row r="86" spans="2:14" ht="29.25" customHeight="1" x14ac:dyDescent="0.25">
      <c r="B86" s="94" t="s">
        <v>27</v>
      </c>
      <c r="C86" s="94"/>
      <c r="D86" s="94"/>
      <c r="E86" s="32"/>
      <c r="F86" s="32"/>
      <c r="G86" s="32"/>
      <c r="H86" s="32"/>
      <c r="I86" s="20"/>
      <c r="J86" s="20"/>
      <c r="K86" s="20"/>
      <c r="L86" s="19"/>
      <c r="M86" s="20"/>
      <c r="N86" s="20"/>
    </row>
    <row r="87" spans="2:14" ht="18" customHeight="1" x14ac:dyDescent="0.25">
      <c r="B87" s="3"/>
      <c r="C87" s="3"/>
      <c r="D87" s="21"/>
      <c r="E87" s="21"/>
      <c r="F87" s="21"/>
      <c r="H87" s="20"/>
    </row>
    <row r="88" spans="2:14" x14ac:dyDescent="0.25">
      <c r="B88" s="22" t="s">
        <v>13</v>
      </c>
      <c r="C88" s="3"/>
      <c r="D88" s="32"/>
      <c r="E88" s="44" t="s">
        <v>184</v>
      </c>
      <c r="F88" s="44"/>
      <c r="K88" s="20"/>
      <c r="L88" s="19"/>
    </row>
    <row r="89" spans="2:14" x14ac:dyDescent="0.25">
      <c r="B89" s="22" t="s">
        <v>14</v>
      </c>
      <c r="C89" s="3"/>
      <c r="D89" s="32"/>
      <c r="E89" s="31" t="s">
        <v>183</v>
      </c>
      <c r="F89" s="31"/>
      <c r="G89" s="45"/>
      <c r="L89" s="19"/>
    </row>
    <row r="90" spans="2:14" x14ac:dyDescent="0.25">
      <c r="B90" s="22" t="s">
        <v>15</v>
      </c>
      <c r="C90" s="3"/>
      <c r="D90" s="32"/>
      <c r="E90" s="31" t="s">
        <v>185</v>
      </c>
      <c r="F90" s="31"/>
      <c r="K90" s="20"/>
      <c r="L90" s="19"/>
    </row>
    <row r="91" spans="2:14" x14ac:dyDescent="0.25">
      <c r="K91" s="20"/>
    </row>
    <row r="92" spans="2:14" x14ac:dyDescent="0.25">
      <c r="K92" s="20"/>
    </row>
    <row r="93" spans="2:14" x14ac:dyDescent="0.25">
      <c r="K93" s="20"/>
    </row>
    <row r="94" spans="2:14" x14ac:dyDescent="0.25">
      <c r="K94" s="20"/>
    </row>
    <row r="95" spans="2:14" x14ac:dyDescent="0.25">
      <c r="K95" s="20"/>
    </row>
    <row r="96" spans="2:14" x14ac:dyDescent="0.25">
      <c r="K96" s="20"/>
    </row>
  </sheetData>
  <mergeCells count="149">
    <mergeCell ref="C76:D76"/>
    <mergeCell ref="C77:D77"/>
    <mergeCell ref="C78:D78"/>
    <mergeCell ref="C79:D79"/>
    <mergeCell ref="C80:D80"/>
    <mergeCell ref="C81:D81"/>
    <mergeCell ref="H83:K83"/>
    <mergeCell ref="B83:D83"/>
    <mergeCell ref="L48:AR48"/>
    <mergeCell ref="C73:D73"/>
    <mergeCell ref="H60:K60"/>
    <mergeCell ref="H61:K61"/>
    <mergeCell ref="H62:K62"/>
    <mergeCell ref="H63:K63"/>
    <mergeCell ref="H64:K64"/>
    <mergeCell ref="H65:K65"/>
    <mergeCell ref="H66:K66"/>
    <mergeCell ref="H67:K67"/>
    <mergeCell ref="H68:K68"/>
    <mergeCell ref="H69:K69"/>
    <mergeCell ref="H70:K70"/>
    <mergeCell ref="H71:K71"/>
    <mergeCell ref="H72:K72"/>
    <mergeCell ref="H73:K73"/>
    <mergeCell ref="C71:D71"/>
    <mergeCell ref="C72:D72"/>
    <mergeCell ref="C66:D66"/>
    <mergeCell ref="C67:D67"/>
    <mergeCell ref="C68:D68"/>
    <mergeCell ref="C69:D69"/>
    <mergeCell ref="C63:D63"/>
    <mergeCell ref="B82:D82"/>
    <mergeCell ref="H82:K82"/>
    <mergeCell ref="C57:D57"/>
    <mergeCell ref="H57:K57"/>
    <mergeCell ref="C58:D58"/>
    <mergeCell ref="H58:K58"/>
    <mergeCell ref="C59:D59"/>
    <mergeCell ref="H59:K59"/>
    <mergeCell ref="C60:D60"/>
    <mergeCell ref="C61:D61"/>
    <mergeCell ref="C62:D62"/>
    <mergeCell ref="C70:D70"/>
    <mergeCell ref="C64:D64"/>
    <mergeCell ref="C65:D65"/>
    <mergeCell ref="H74:K74"/>
    <mergeCell ref="H75:K75"/>
    <mergeCell ref="H76:K76"/>
    <mergeCell ref="H77:K77"/>
    <mergeCell ref="H78:K78"/>
    <mergeCell ref="H79:K79"/>
    <mergeCell ref="H80:K80"/>
    <mergeCell ref="H81:K81"/>
    <mergeCell ref="C74:D74"/>
    <mergeCell ref="C75:D75"/>
    <mergeCell ref="C54:D54"/>
    <mergeCell ref="H54:K54"/>
    <mergeCell ref="C55:D55"/>
    <mergeCell ref="H55:K55"/>
    <mergeCell ref="C56:D56"/>
    <mergeCell ref="H56:K56"/>
    <mergeCell ref="C51:D51"/>
    <mergeCell ref="H51:K51"/>
    <mergeCell ref="C52:D52"/>
    <mergeCell ref="H52:K52"/>
    <mergeCell ref="C53:D53"/>
    <mergeCell ref="H53:K53"/>
    <mergeCell ref="B41:H41"/>
    <mergeCell ref="J40:K40"/>
    <mergeCell ref="B40:H40"/>
    <mergeCell ref="J41:K41"/>
    <mergeCell ref="D25:F25"/>
    <mergeCell ref="D26:F26"/>
    <mergeCell ref="D27:F27"/>
    <mergeCell ref="D28:F28"/>
    <mergeCell ref="D29:F29"/>
    <mergeCell ref="D30:F30"/>
    <mergeCell ref="D31:F31"/>
    <mergeCell ref="D32:F32"/>
    <mergeCell ref="J25:K25"/>
    <mergeCell ref="D33:F33"/>
    <mergeCell ref="J33:K33"/>
    <mergeCell ref="D34:F34"/>
    <mergeCell ref="J34:K34"/>
    <mergeCell ref="D35:F35"/>
    <mergeCell ref="J35:K35"/>
    <mergeCell ref="D36:F36"/>
    <mergeCell ref="J36:K36"/>
    <mergeCell ref="B43:H43"/>
    <mergeCell ref="J43:K43"/>
    <mergeCell ref="B44:H44"/>
    <mergeCell ref="J44:K44"/>
    <mergeCell ref="B45:H45"/>
    <mergeCell ref="J45:K45"/>
    <mergeCell ref="B46:H46"/>
    <mergeCell ref="J46:K46"/>
    <mergeCell ref="B47:H47"/>
    <mergeCell ref="J47:K47"/>
    <mergeCell ref="B1:H1"/>
    <mergeCell ref="B4:D4"/>
    <mergeCell ref="E4:H4"/>
    <mergeCell ref="G13:G14"/>
    <mergeCell ref="B5:D5"/>
    <mergeCell ref="B6:D6"/>
    <mergeCell ref="E6:H6"/>
    <mergeCell ref="E5:H5"/>
    <mergeCell ref="H13:H14"/>
    <mergeCell ref="B86:D86"/>
    <mergeCell ref="C85:D85"/>
    <mergeCell ref="C84:D84"/>
    <mergeCell ref="B13:B14"/>
    <mergeCell ref="C13:C14"/>
    <mergeCell ref="D13:F14"/>
    <mergeCell ref="B39:M39"/>
    <mergeCell ref="H85:K85"/>
    <mergeCell ref="H84:K84"/>
    <mergeCell ref="B50:K50"/>
    <mergeCell ref="I13:I14"/>
    <mergeCell ref="J13:K14"/>
    <mergeCell ref="B48:K48"/>
    <mergeCell ref="J31:K31"/>
    <mergeCell ref="J32:K32"/>
    <mergeCell ref="J26:K26"/>
    <mergeCell ref="J27:K27"/>
    <mergeCell ref="J28:K28"/>
    <mergeCell ref="J29:K29"/>
    <mergeCell ref="J30:K30"/>
    <mergeCell ref="B42:H42"/>
    <mergeCell ref="J42:K42"/>
    <mergeCell ref="D21:F21"/>
    <mergeCell ref="D22:F22"/>
    <mergeCell ref="D23:F23"/>
    <mergeCell ref="D24:F24"/>
    <mergeCell ref="J15:K15"/>
    <mergeCell ref="D19:F19"/>
    <mergeCell ref="J19:K19"/>
    <mergeCell ref="D20:F20"/>
    <mergeCell ref="D18:F18"/>
    <mergeCell ref="J17:K17"/>
    <mergeCell ref="J18:K18"/>
    <mergeCell ref="D16:F16"/>
    <mergeCell ref="J23:K23"/>
    <mergeCell ref="D17:F17"/>
    <mergeCell ref="J20:K20"/>
    <mergeCell ref="J21:K21"/>
    <mergeCell ref="J16:K16"/>
    <mergeCell ref="J22:K22"/>
    <mergeCell ref="D15:F15"/>
    <mergeCell ref="J24:K24"/>
  </mergeCells>
  <phoneticPr fontId="0" type="noConversion"/>
  <conditionalFormatting sqref="B48">
    <cfRule type="cellIs" dxfId="45" priority="8" stopIfTrue="1" operator="notEqual">
      <formula>#REF!</formula>
    </cfRule>
  </conditionalFormatting>
  <conditionalFormatting sqref="C73:D73 C74:C76">
    <cfRule type="duplicateValues" dxfId="19" priority="5"/>
  </conditionalFormatting>
  <conditionalFormatting sqref="C52:D72">
    <cfRule type="duplicateValues" dxfId="43" priority="11"/>
  </conditionalFormatting>
  <conditionalFormatting sqref="C77">
    <cfRule type="duplicateValues" dxfId="16" priority="4"/>
  </conditionalFormatting>
  <conditionalFormatting sqref="C78">
    <cfRule type="duplicateValues" dxfId="14" priority="3"/>
  </conditionalFormatting>
  <conditionalFormatting sqref="C79:D79">
    <cfRule type="duplicateValues" dxfId="12" priority="2"/>
  </conditionalFormatting>
  <conditionalFormatting sqref="C80:D81">
    <cfRule type="duplicateValues" dxfId="10" priority="1"/>
  </conditionalFormatting>
  <dataValidations count="1">
    <dataValidation type="list" allowBlank="1" showInputMessage="1" showErrorMessage="1" sqref="I7">
      <formula1>"Select,USD,EUR"</formula1>
    </dataValidation>
  </dataValidations>
  <pageMargins left="0.25" right="0.25" top="0.75" bottom="0.75" header="0.3" footer="0.3"/>
  <pageSetup paperSize="9" fitToHeight="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Лист 1</vt:lpstr>
      <vt:lpstr>Sheet1</vt:lpstr>
      <vt:lpstr>'Лист 1'!Область_друку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2020-04-08T13:44:25Z</dcterms:modified>
</cp:coreProperties>
</file>