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120" windowWidth="14232" windowHeight="8700" activeTab="12"/>
  </bookViews>
  <sheets>
    <sheet name="1" sheetId="17" r:id="rId1"/>
    <sheet name="2 1МОЗ" sheetId="4" r:id="rId2"/>
    <sheet name="2 (2)ДСС" sheetId="12" r:id="rId3"/>
    <sheet name="2 (3)вооз" sheetId="13" r:id="rId4"/>
    <sheet name="2 2МОЗ" sheetId="5" r:id="rId5"/>
    <sheet name="2 2 ЛДВСЕ" sheetId="15" r:id="rId6"/>
    <sheet name="3" sheetId="3" r:id="rId7"/>
    <sheet name=" 4" sheetId="2" r:id="rId8"/>
    <sheet name="5" sheetId="7" r:id="rId9"/>
    <sheet name="6" sheetId="8" r:id="rId10"/>
    <sheet name="7" sheetId="9" r:id="rId11"/>
    <sheet name="8" sheetId="10" r:id="rId12"/>
    <sheet name="9" sheetId="11" r:id="rId13"/>
  </sheets>
  <definedNames>
    <definedName name="_xlnm.Print_Titles" localSheetId="0">'1'!$B:$B</definedName>
    <definedName name="_xlnm.Print_Titles" localSheetId="2">'2 (2)ДСС'!$B:$B</definedName>
    <definedName name="_xlnm.Print_Titles" localSheetId="3">'2 (3)вооз'!$B:$B</definedName>
    <definedName name="_xlnm.Print_Titles" localSheetId="1">'2 1МОЗ'!$B:$B</definedName>
    <definedName name="_xlnm.Print_Titles" localSheetId="5">'2 2 ЛДВСЕ'!$B:$B</definedName>
    <definedName name="_xlnm.Print_Titles" localSheetId="4">'2 2МОЗ'!$B:$B</definedName>
    <definedName name="_xlnm.Print_Area" localSheetId="7">' 4'!$A$1:$AM$33</definedName>
    <definedName name="_xlnm.Print_Area" localSheetId="0">'1'!$B$1:$AB$32</definedName>
    <definedName name="_xlnm.Print_Area" localSheetId="4">'2 2МОЗ'!$B$2:$Z$31</definedName>
  </definedNames>
  <calcPr calcId="125725"/>
</workbook>
</file>

<file path=xl/calcChain.xml><?xml version="1.0" encoding="utf-8"?>
<calcChain xmlns="http://schemas.openxmlformats.org/spreadsheetml/2006/main">
  <c r="AB32" i="17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D32"/>
  <c r="C32"/>
  <c r="R29" i="15"/>
  <c r="Q29"/>
  <c r="P29"/>
  <c r="O29"/>
  <c r="M29"/>
  <c r="L29"/>
  <c r="K29"/>
  <c r="J29"/>
  <c r="I29"/>
  <c r="H29"/>
  <c r="G29"/>
  <c r="F29"/>
  <c r="E29"/>
  <c r="S28"/>
  <c r="N28"/>
  <c r="D28" s="1"/>
  <c r="S27"/>
  <c r="N27"/>
  <c r="D27" s="1"/>
  <c r="S26"/>
  <c r="N26"/>
  <c r="D26" s="1"/>
  <c r="S25"/>
  <c r="N25"/>
  <c r="D25" s="1"/>
  <c r="S24"/>
  <c r="N24"/>
  <c r="D24" s="1"/>
  <c r="S23"/>
  <c r="N23"/>
  <c r="D23" s="1"/>
  <c r="S22"/>
  <c r="N22"/>
  <c r="D22" s="1"/>
  <c r="S21"/>
  <c r="N21"/>
  <c r="D21" s="1"/>
  <c r="S20"/>
  <c r="N20"/>
  <c r="D20" s="1"/>
  <c r="S19"/>
  <c r="N19"/>
  <c r="D19" s="1"/>
  <c r="S18"/>
  <c r="N18"/>
  <c r="D18" s="1"/>
  <c r="S17"/>
  <c r="N17"/>
  <c r="D17" s="1"/>
  <c r="S16"/>
  <c r="N16"/>
  <c r="D16" s="1"/>
  <c r="S15"/>
  <c r="N15"/>
  <c r="D15" s="1"/>
  <c r="S14"/>
  <c r="N14"/>
  <c r="D14" s="1"/>
  <c r="S13"/>
  <c r="N13"/>
  <c r="D13" s="1"/>
  <c r="S12"/>
  <c r="N12"/>
  <c r="D12" s="1"/>
  <c r="S11"/>
  <c r="N11"/>
  <c r="D11" s="1"/>
  <c r="S10"/>
  <c r="N10"/>
  <c r="D10" s="1"/>
  <c r="S9"/>
  <c r="N9"/>
  <c r="D9" s="1"/>
  <c r="S8"/>
  <c r="N8"/>
  <c r="D8" s="1"/>
  <c r="S7"/>
  <c r="N7"/>
  <c r="D7" s="1"/>
  <c r="S6"/>
  <c r="N6"/>
  <c r="D6" s="1"/>
  <c r="S5"/>
  <c r="N5"/>
  <c r="D5" s="1"/>
  <c r="S4"/>
  <c r="S29" s="1"/>
  <c r="N4"/>
  <c r="N29" s="1"/>
  <c r="R5" i="13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4"/>
  <c r="G29"/>
  <c r="H29"/>
  <c r="I29"/>
  <c r="J29"/>
  <c r="K29"/>
  <c r="L29"/>
  <c r="N29"/>
  <c r="O29"/>
  <c r="P29"/>
  <c r="Q29"/>
  <c r="R29"/>
  <c r="M5"/>
  <c r="C5" s="1"/>
  <c r="M6"/>
  <c r="C6" s="1"/>
  <c r="M7"/>
  <c r="C7" s="1"/>
  <c r="M8"/>
  <c r="C8" s="1"/>
  <c r="M9"/>
  <c r="C9" s="1"/>
  <c r="M10"/>
  <c r="C10" s="1"/>
  <c r="M11"/>
  <c r="C11" s="1"/>
  <c r="M12"/>
  <c r="C12" s="1"/>
  <c r="M13"/>
  <c r="C13" s="1"/>
  <c r="M14"/>
  <c r="C14" s="1"/>
  <c r="M15"/>
  <c r="C15" s="1"/>
  <c r="M16"/>
  <c r="C16" s="1"/>
  <c r="M17"/>
  <c r="C17" s="1"/>
  <c r="M18"/>
  <c r="C18" s="1"/>
  <c r="M19"/>
  <c r="C19" s="1"/>
  <c r="M20"/>
  <c r="C20" s="1"/>
  <c r="M21"/>
  <c r="C21" s="1"/>
  <c r="M22"/>
  <c r="C22" s="1"/>
  <c r="M23"/>
  <c r="C23" s="1"/>
  <c r="M24"/>
  <c r="C24" s="1"/>
  <c r="M25"/>
  <c r="C25" s="1"/>
  <c r="M26"/>
  <c r="C26" s="1"/>
  <c r="M27"/>
  <c r="C27" s="1"/>
  <c r="M28"/>
  <c r="C28" s="1"/>
  <c r="M4"/>
  <c r="F29"/>
  <c r="E29"/>
  <c r="D29"/>
  <c r="D4" i="15" l="1"/>
  <c r="D29" s="1"/>
  <c r="M29" i="13"/>
  <c r="C4"/>
  <c r="C29" s="1"/>
  <c r="E30" i="12"/>
  <c r="F30"/>
  <c r="G30"/>
  <c r="H30"/>
  <c r="I30"/>
  <c r="J30"/>
  <c r="K30"/>
  <c r="L30"/>
  <c r="M30"/>
  <c r="N30"/>
  <c r="D30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5"/>
  <c r="C22" i="7" l="1"/>
  <c r="C31" s="1"/>
  <c r="C30" i="12"/>
  <c r="I13" i="10" l="1"/>
  <c r="J31"/>
  <c r="H29"/>
  <c r="AM27" i="2"/>
  <c r="AM28"/>
  <c r="AM29"/>
  <c r="AM30"/>
  <c r="AM31"/>
  <c r="AM32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I27"/>
  <c r="AI28"/>
  <c r="AI29"/>
  <c r="AI30"/>
  <c r="AI31"/>
  <c r="AI32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E27"/>
  <c r="AE28"/>
  <c r="AE29"/>
  <c r="AE30"/>
  <c r="AE31"/>
  <c r="AE32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A27"/>
  <c r="AA28"/>
  <c r="AA29"/>
  <c r="AA30"/>
  <c r="AA31"/>
  <c r="AA32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W27"/>
  <c r="W28"/>
  <c r="W29"/>
  <c r="W30"/>
  <c r="W31"/>
  <c r="W32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Q27"/>
  <c r="Q28"/>
  <c r="Q29"/>
  <c r="Q30"/>
  <c r="Q31"/>
  <c r="Q3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H27"/>
  <c r="H28"/>
  <c r="H29"/>
  <c r="H30"/>
  <c r="H31"/>
  <c r="H3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M27"/>
  <c r="M28"/>
  <c r="M29"/>
  <c r="M30"/>
  <c r="M31"/>
  <c r="M3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I27" i="10" l="1"/>
  <c r="E9" i="8" l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8"/>
  <c r="E35" i="11" l="1"/>
  <c r="B35"/>
  <c r="C35"/>
  <c r="H36" i="10"/>
  <c r="I36"/>
  <c r="J36"/>
  <c r="F36"/>
  <c r="G36"/>
  <c r="E36"/>
  <c r="Q36" i="9"/>
  <c r="R36"/>
  <c r="O36"/>
  <c r="P36"/>
  <c r="M36"/>
  <c r="N36"/>
  <c r="I36"/>
  <c r="J36"/>
  <c r="K36"/>
  <c r="L36"/>
  <c r="G36"/>
  <c r="H36"/>
  <c r="D36"/>
  <c r="E36"/>
  <c r="F36"/>
  <c r="B36"/>
  <c r="C36"/>
  <c r="C33" i="8"/>
  <c r="D33"/>
  <c r="C33" i="2"/>
  <c r="P33"/>
  <c r="Q33" s="1"/>
  <c r="AL33"/>
  <c r="AM33" s="1"/>
  <c r="E33"/>
  <c r="F33"/>
  <c r="G33"/>
  <c r="J33"/>
  <c r="K33"/>
  <c r="L33"/>
  <c r="O33"/>
  <c r="R33"/>
  <c r="S33"/>
  <c r="V33"/>
  <c r="W33" s="1"/>
  <c r="X33"/>
  <c r="Y33"/>
  <c r="Z33"/>
  <c r="AA33" s="1"/>
  <c r="AB33"/>
  <c r="AC33"/>
  <c r="AD33"/>
  <c r="AE33" s="1"/>
  <c r="AF33"/>
  <c r="AG33"/>
  <c r="AH33"/>
  <c r="AI33" s="1"/>
  <c r="AJ33"/>
  <c r="AK33"/>
  <c r="J34" i="3"/>
  <c r="C34"/>
  <c r="D34"/>
  <c r="F34"/>
  <c r="H34"/>
  <c r="L34"/>
  <c r="W31" i="5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X31"/>
  <c r="Y31"/>
  <c r="Z31"/>
  <c r="O30" i="4"/>
  <c r="C30"/>
  <c r="P30"/>
  <c r="Q30"/>
  <c r="N30"/>
  <c r="M30"/>
  <c r="L30"/>
  <c r="K30"/>
  <c r="J30"/>
  <c r="I30"/>
  <c r="H30"/>
  <c r="G30"/>
  <c r="F30"/>
  <c r="E30"/>
  <c r="D30"/>
  <c r="M33" i="2" l="1"/>
  <c r="H33"/>
  <c r="E33" i="8"/>
</calcChain>
</file>

<file path=xl/sharedStrings.xml><?xml version="1.0" encoding="utf-8"?>
<sst xmlns="http://schemas.openxmlformats.org/spreadsheetml/2006/main" count="708" uniqueCount="230">
  <si>
    <t>Регіон</t>
  </si>
  <si>
    <t>Кількість осіб, які звернулись за антирабічною допомогою у ЗОЗ</t>
  </si>
  <si>
    <t>на 100 тис. населення</t>
  </si>
  <si>
    <t>Всього</t>
  </si>
  <si>
    <t xml:space="preserve">в т.ч. хворими на сказ </t>
  </si>
  <si>
    <t>Вінницька</t>
  </si>
  <si>
    <t>Волинська</t>
  </si>
  <si>
    <t>Дніпровська</t>
  </si>
  <si>
    <t>Донецька</t>
  </si>
  <si>
    <t>Житомирська</t>
  </si>
  <si>
    <t>Закарпатська</t>
  </si>
  <si>
    <t>Запорізька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</si>
  <si>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</si>
  <si>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</si>
  <si>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</si>
  <si>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</si>
  <si>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</si>
  <si>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</si>
  <si>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</si>
  <si>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</si>
  <si>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</si>
  <si>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</si>
  <si>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</si>
  <si>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</si>
  <si>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</si>
  <si>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</si>
  <si>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</si>
  <si>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</si>
  <si>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</si>
  <si>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Всього:</t>
  </si>
  <si>
    <t>собаки всього :</t>
  </si>
  <si>
    <t>коти всього :</t>
  </si>
  <si>
    <t>с/г тварини</t>
  </si>
  <si>
    <t>кажани</t>
  </si>
  <si>
    <t>гризуни</t>
  </si>
  <si>
    <t>інші тварини</t>
  </si>
  <si>
    <t>вовки</t>
  </si>
  <si>
    <t>лисиці</t>
  </si>
  <si>
    <t>в т.ч. бродячі, безпритульні</t>
  </si>
  <si>
    <t>інші дикі тварини</t>
  </si>
  <si>
    <t>в т.ч. хв. на сказ</t>
  </si>
  <si>
    <t>І-Франківська</t>
  </si>
  <si>
    <t>2.1. Виявлено хворих на сказ тварин</t>
  </si>
  <si>
    <t xml:space="preserve">В т.ч. </t>
  </si>
  <si>
    <t>З 1 випад-ком</t>
  </si>
  <si>
    <t>З 2 і більше</t>
  </si>
  <si>
    <t xml:space="preserve">2.2.Зареєстровано вогнищ  </t>
  </si>
  <si>
    <t>Виявлено з + результатом</t>
  </si>
  <si>
    <t xml:space="preserve"> + рез.</t>
  </si>
  <si>
    <t>Види тварин</t>
  </si>
  <si>
    <t>Регіони</t>
  </si>
  <si>
    <t>Укушені або ослинені</t>
  </si>
  <si>
    <t>Види тварин,  які нанесли  пошкодження людям :</t>
  </si>
  <si>
    <t>Всього досліджено</t>
  </si>
  <si>
    <t>III.Оцінка системи епіднагляду</t>
  </si>
  <si>
    <t>від нападу тварин за меддопомогою у лабцентри МОЗ</t>
  </si>
  <si>
    <t xml:space="preserve">протягом </t>
  </si>
  <si>
    <t>12 годин</t>
  </si>
  <si>
    <t>24 годин</t>
  </si>
  <si>
    <t>і пізніше</t>
  </si>
  <si>
    <t>3.1.Своєчасність повідомлень про звернення потерпілих</t>
  </si>
  <si>
    <t xml:space="preserve">3.2.Своєчасність звернень потерпілих за </t>
  </si>
  <si>
    <t>спеціалізованою антирабічною допомогою в ЗОЗ</t>
  </si>
  <si>
    <t>48 годин</t>
  </si>
  <si>
    <t>72 годин</t>
  </si>
  <si>
    <t>4.1.Всього призначено щеплень</t>
  </si>
  <si>
    <t>(%)</t>
  </si>
  <si>
    <t>Побічні реакції,</t>
  </si>
  <si>
    <t>в.т.ч. комбінований</t>
  </si>
  <si>
    <t>курс</t>
  </si>
  <si>
    <t>4.3. Кількість осіб, які знаходяться в стадії щеплень</t>
  </si>
  <si>
    <t>Пит/вага</t>
  </si>
  <si>
    <t>виключено сказ у тварини лабораторно</t>
  </si>
  <si>
    <t>тварину знайшли, спостерігали</t>
  </si>
  <si>
    <t>вибули за межі області</t>
  </si>
  <si>
    <t>Пит.вага</t>
  </si>
  <si>
    <t xml:space="preserve">Кількість осіб, що постраждали від укусів </t>
  </si>
  <si>
    <t>відомими домашніми тваринами</t>
  </si>
  <si>
    <t>Направлено повідомлень у  ветслужбу</t>
  </si>
  <si>
    <t>та організовано ветеринарне</t>
  </si>
  <si>
    <t>спостереження за тваринами</t>
  </si>
  <si>
    <t>вага</t>
  </si>
  <si>
    <t>Питома</t>
  </si>
  <si>
    <t>підлягало</t>
  </si>
  <si>
    <t>щеплено</t>
  </si>
  <si>
    <t xml:space="preserve">          Регіони</t>
  </si>
  <si>
    <t>охоплено</t>
  </si>
  <si>
    <t>Лікарі центрів антираб. допомоги</t>
  </si>
  <si>
    <t>антираб.допомоги населенню</t>
  </si>
  <si>
    <t>Лікарі-травмат. (хірурги) з питань надання</t>
  </si>
  <si>
    <t>в центрах</t>
  </si>
  <si>
    <t>антираб</t>
  </si>
  <si>
    <t>допомоги</t>
  </si>
  <si>
    <t>в.т.ч на обл."робочих</t>
  </si>
  <si>
    <t>місцях", семінарах,</t>
  </si>
  <si>
    <t>тощо</t>
  </si>
  <si>
    <t>лісового</t>
  </si>
  <si>
    <t>працівників</t>
  </si>
  <si>
    <t xml:space="preserve"> органів</t>
  </si>
  <si>
    <t>Проведено з населенням</t>
  </si>
  <si>
    <t>лекцій</t>
  </si>
  <si>
    <t>бесід</t>
  </si>
  <si>
    <t>ЗМІ</t>
  </si>
  <si>
    <t>радіо</t>
  </si>
  <si>
    <t>виступи</t>
  </si>
  <si>
    <t>засідань</t>
  </si>
  <si>
    <t>"круглого</t>
  </si>
  <si>
    <t>столу"</t>
  </si>
  <si>
    <t>Кількість</t>
  </si>
  <si>
    <t>проведен.</t>
  </si>
  <si>
    <t>диктантів</t>
  </si>
  <si>
    <t>лікарів</t>
  </si>
  <si>
    <t>у навчаль</t>
  </si>
  <si>
    <t>них зак-</t>
  </si>
  <si>
    <t>ладах</t>
  </si>
  <si>
    <t>ченню</t>
  </si>
  <si>
    <t xml:space="preserve">Щільність  популяції лисиці на </t>
  </si>
  <si>
    <t>1000 мисл.угідь (на кінець</t>
  </si>
  <si>
    <t>мисливського сезону)</t>
  </si>
  <si>
    <t>Стан роботи з  безпритульними тваринами у насел.пунктах</t>
  </si>
  <si>
    <t>описати</t>
  </si>
  <si>
    <t>IV. Антирабічна допомога населенню</t>
  </si>
  <si>
    <t>в т.ч. безприт.</t>
  </si>
  <si>
    <t xml:space="preserve"> Лабораторно досліджено на сказ  тварин </t>
  </si>
  <si>
    <t>Кіровоградськ.</t>
  </si>
  <si>
    <t>усклад.на</t>
  </si>
  <si>
    <t>Побічні реакції</t>
  </si>
  <si>
    <t>ускладн. на</t>
  </si>
  <si>
    <t>абс.чис</t>
  </si>
  <si>
    <t>абс.число</t>
  </si>
  <si>
    <t xml:space="preserve"> перервали курс щепл самовільно</t>
  </si>
  <si>
    <t xml:space="preserve"> відмовились від щеплень взагалі</t>
  </si>
  <si>
    <t xml:space="preserve">4.2 Кількість осіб, які отримали </t>
  </si>
  <si>
    <t>повний курс щеплень</t>
  </si>
  <si>
    <t>в стадії щеплень</t>
  </si>
  <si>
    <t xml:space="preserve">Загальнолікарняна </t>
  </si>
  <si>
    <t>мережа</t>
  </si>
  <si>
    <t>підготов</t>
  </si>
  <si>
    <t>серед</t>
  </si>
  <si>
    <t>медпра</t>
  </si>
  <si>
    <t>цівник.</t>
  </si>
  <si>
    <t>мислив</t>
  </si>
  <si>
    <t>ців</t>
  </si>
  <si>
    <t>працівн.</t>
  </si>
  <si>
    <t>господ.</t>
  </si>
  <si>
    <t>житл.</t>
  </si>
  <si>
    <t>госп.</t>
  </si>
  <si>
    <t>комун</t>
  </si>
  <si>
    <t>ВС</t>
  </si>
  <si>
    <t>к-сть пост.</t>
  </si>
  <si>
    <t>бригад по</t>
  </si>
  <si>
    <t>відлову</t>
  </si>
  <si>
    <t>брод. твар.</t>
  </si>
  <si>
    <t>Організаційна робота (міжсекторальна координація)</t>
  </si>
  <si>
    <t>комісії</t>
  </si>
  <si>
    <t>ТЕБ і НС</t>
  </si>
  <si>
    <t>інші проведені</t>
  </si>
  <si>
    <t xml:space="preserve">в органах </t>
  </si>
  <si>
    <t>виконавчої</t>
  </si>
  <si>
    <t>влади, місцевого</t>
  </si>
  <si>
    <t xml:space="preserve"> самоврядування</t>
  </si>
  <si>
    <t>заходи,</t>
  </si>
  <si>
    <t>заслухано</t>
  </si>
  <si>
    <t>1. Епідемічна ситуація зі сказу</t>
  </si>
  <si>
    <t xml:space="preserve">II.  Епізоотична ситуація зі сказу  </t>
  </si>
  <si>
    <t>162 НПК,НПЗК</t>
  </si>
  <si>
    <t xml:space="preserve">поміщено </t>
  </si>
  <si>
    <t>в притулки</t>
  </si>
  <si>
    <t>стерилізов</t>
  </si>
  <si>
    <t>евтаназія</t>
  </si>
  <si>
    <t>собак</t>
  </si>
  <si>
    <t>котів</t>
  </si>
  <si>
    <t xml:space="preserve">відловлено </t>
  </si>
  <si>
    <t>2 кол</t>
  </si>
  <si>
    <t>обст.56 вогн.</t>
  </si>
  <si>
    <t>НПЗК 41, мр 16,кол22</t>
  </si>
  <si>
    <t>НПЗК 54</t>
  </si>
  <si>
    <t>НПЗК 106</t>
  </si>
  <si>
    <t>бесіди в осередках</t>
  </si>
  <si>
    <t>затв. Прогр. Рег.числ.</t>
  </si>
  <si>
    <t>пам'ятка</t>
  </si>
  <si>
    <t>НПЗК 111</t>
  </si>
  <si>
    <t>НПЗК   12</t>
  </si>
  <si>
    <t>НПЗК 28</t>
  </si>
  <si>
    <t>НПЗК 14, м/ради 30</t>
  </si>
  <si>
    <t>(АТО)</t>
  </si>
  <si>
    <t>24  кол..м/ради-78,НПЗК 106</t>
  </si>
  <si>
    <t>НПЗК 70, колег.22</t>
  </si>
  <si>
    <t>гало</t>
  </si>
  <si>
    <t>НПЗК 5, м/рада 1</t>
  </si>
  <si>
    <t>колег-2.м/рад6, НПК 29</t>
  </si>
  <si>
    <t>Отримали</t>
  </si>
  <si>
    <t>0,8-4,0</t>
  </si>
  <si>
    <t>1,9-2,0</t>
  </si>
  <si>
    <t>Область</t>
  </si>
  <si>
    <t>Області</t>
  </si>
  <si>
    <t xml:space="preserve">  % охоплених</t>
  </si>
  <si>
    <t>зараження на сказ</t>
  </si>
  <si>
    <t>Навчено осіб групи ризику</t>
  </si>
  <si>
    <t>по телеба-</t>
  </si>
  <si>
    <t>Дикі тварини</t>
  </si>
  <si>
    <t>єнот. собака</t>
  </si>
  <si>
    <t>барсук</t>
  </si>
  <si>
    <t>куниця</t>
  </si>
  <si>
    <t>інші хижаки</t>
  </si>
  <si>
    <t>дикий кабан</t>
  </si>
  <si>
    <t>Домашні тварини</t>
  </si>
  <si>
    <t>ко-питні</t>
  </si>
  <si>
    <t>інші дикі</t>
  </si>
  <si>
    <t>кажа-ни</t>
  </si>
  <si>
    <t>собаки</t>
  </si>
  <si>
    <t>коти</t>
  </si>
  <si>
    <t>с/г твар.</t>
  </si>
  <si>
    <t>З + результ.</t>
  </si>
  <si>
    <t>Всього досл.</t>
  </si>
  <si>
    <t xml:space="preserve">Всього </t>
  </si>
  <si>
    <t>гри-зуни</t>
  </si>
  <si>
    <t>2.1 (Дані лабораторних центрів МОЗ)</t>
  </si>
  <si>
    <t>2.2 (Дані Держпродспоживслужби)</t>
  </si>
  <si>
    <t>2.3 (Дані інформаційної системи сказу ВООЗ)</t>
  </si>
  <si>
    <t>2.4 (Дані лабораторних центрів МОЗ)</t>
  </si>
  <si>
    <t>2.5 (Дані ДНДІЛДВСЕ)</t>
  </si>
  <si>
    <t>3. Оцінка системи епіднагляду за 2018 рік</t>
  </si>
  <si>
    <t>комб.</t>
  </si>
  <si>
    <t>4. Антирабічна допомога населенню</t>
  </si>
  <si>
    <t>5. Взаємодія в роботі з Державною ветеринарною та фітосанітарною службою</t>
  </si>
  <si>
    <t>6. Профілактичні щеплення особам, робота яких пов'язана з ризиком</t>
  </si>
  <si>
    <t>7. Підготовка медичних працівників та населення з питань профілактики сказу</t>
  </si>
  <si>
    <t>8. Профілактичні заходи щодо сказу тварин</t>
  </si>
  <si>
    <t xml:space="preserve">39 мрад,131нпзк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</si>
</sst>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sz val="10"/>
      <color indexed="10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10" xfId="0" applyFont="1" applyBorder="1" applyAlignment="1">
      <alignment horizontal="center" vertical="top" wrapText="1"/>
    </xf>
    <xf numFmtId="0" fontId="4" fillId="0" borderId="15" xfId="0" applyFont="1" applyFill="1" applyBorder="1" applyAlignment="1"/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2" fillId="0" borderId="1" xfId="0" quotePrefix="1" applyFont="1" applyFill="1" applyBorder="1" applyAlignment="1">
      <alignment vertical="center" wrapText="1"/>
    </xf>
    <xf numFmtId="16" fontId="0" fillId="0" borderId="0" xfId="0" applyNumberFormat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" xfId="0" applyBorder="1"/>
    <xf numFmtId="0" fontId="0" fillId="0" borderId="27" xfId="0" applyBorder="1"/>
    <xf numFmtId="0" fontId="0" fillId="0" borderId="28" xfId="0" applyBorder="1"/>
    <xf numFmtId="0" fontId="0" fillId="0" borderId="1" xfId="0" applyBorder="1"/>
    <xf numFmtId="0" fontId="0" fillId="0" borderId="29" xfId="0" applyBorder="1"/>
    <xf numFmtId="0" fontId="0" fillId="0" borderId="30" xfId="0" applyBorder="1"/>
    <xf numFmtId="0" fontId="2" fillId="0" borderId="2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6" fillId="0" borderId="0" xfId="0" applyFont="1"/>
    <xf numFmtId="0" fontId="2" fillId="0" borderId="22" xfId="0" applyFont="1" applyFill="1" applyBorder="1" applyAlignment="1">
      <alignment horizontal="left" vertical="center"/>
    </xf>
    <xf numFmtId="0" fontId="0" fillId="0" borderId="29" xfId="0" applyBorder="1" applyAlignment="1"/>
    <xf numFmtId="0" fontId="0" fillId="0" borderId="26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7" xfId="0" applyFont="1" applyBorder="1"/>
    <xf numFmtId="0" fontId="7" fillId="0" borderId="15" xfId="0" applyFont="1" applyBorder="1"/>
    <xf numFmtId="0" fontId="7" fillId="0" borderId="28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29" xfId="0" applyFont="1" applyBorder="1"/>
    <xf numFmtId="0" fontId="11" fillId="0" borderId="0" xfId="0" applyFont="1"/>
    <xf numFmtId="0" fontId="12" fillId="0" borderId="7" xfId="0" applyFont="1" applyFill="1" applyBorder="1" applyAlignment="1">
      <alignment horizontal="left" vertical="center"/>
    </xf>
    <xf numFmtId="0" fontId="13" fillId="0" borderId="0" xfId="0" applyFont="1"/>
    <xf numFmtId="0" fontId="7" fillId="0" borderId="0" xfId="0" applyFont="1"/>
    <xf numFmtId="0" fontId="14" fillId="0" borderId="0" xfId="0" applyFont="1"/>
    <xf numFmtId="0" fontId="12" fillId="0" borderId="38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0" xfId="0" applyFont="1" applyBorder="1"/>
    <xf numFmtId="0" fontId="7" fillId="0" borderId="39" xfId="0" applyFont="1" applyBorder="1"/>
    <xf numFmtId="0" fontId="15" fillId="0" borderId="39" xfId="0" applyFont="1" applyFill="1" applyBorder="1" applyAlignment="1"/>
    <xf numFmtId="0" fontId="7" fillId="0" borderId="40" xfId="0" applyFont="1" applyBorder="1"/>
    <xf numFmtId="0" fontId="7" fillId="0" borderId="1" xfId="0" applyFont="1" applyBorder="1" applyAlignment="1"/>
    <xf numFmtId="0" fontId="7" fillId="0" borderId="25" xfId="0" applyFont="1" applyBorder="1" applyAlignment="1"/>
    <xf numFmtId="0" fontId="7" fillId="0" borderId="29" xfId="0" applyFont="1" applyBorder="1" applyAlignment="1"/>
    <xf numFmtId="0" fontId="7" fillId="0" borderId="2" xfId="0" applyFont="1" applyBorder="1" applyAlignment="1"/>
    <xf numFmtId="0" fontId="2" fillId="0" borderId="1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left" vertical="center"/>
    </xf>
    <xf numFmtId="0" fontId="7" fillId="0" borderId="0" xfId="0" applyFont="1" applyBorder="1" applyAlignment="1"/>
    <xf numFmtId="0" fontId="7" fillId="0" borderId="26" xfId="0" applyFont="1" applyBorder="1" applyAlignment="1"/>
    <xf numFmtId="0" fontId="7" fillId="0" borderId="26" xfId="0" applyFont="1" applyBorder="1"/>
    <xf numFmtId="0" fontId="15" fillId="0" borderId="7" xfId="0" applyFont="1" applyFill="1" applyBorder="1" applyAlignment="1">
      <alignment horizontal="left" vertical="center"/>
    </xf>
    <xf numFmtId="0" fontId="0" fillId="0" borderId="39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7" xfId="0" applyFill="1" applyBorder="1"/>
    <xf numFmtId="0" fontId="14" fillId="0" borderId="7" xfId="0" applyFont="1" applyBorder="1"/>
    <xf numFmtId="0" fontId="14" fillId="0" borderId="7" xfId="0" applyFont="1" applyFill="1" applyBorder="1"/>
    <xf numFmtId="0" fontId="14" fillId="0" borderId="7" xfId="0" applyFont="1" applyBorder="1" applyAlignment="1"/>
    <xf numFmtId="0" fontId="14" fillId="0" borderId="0" xfId="0" applyFont="1" applyAlignment="1"/>
    <xf numFmtId="0" fontId="0" fillId="0" borderId="0" xfId="0" applyAlignment="1"/>
    <xf numFmtId="0" fontId="5" fillId="0" borderId="7" xfId="0" applyFont="1" applyFill="1" applyBorder="1"/>
    <xf numFmtId="0" fontId="5" fillId="0" borderId="0" xfId="0" applyFont="1" applyFill="1"/>
    <xf numFmtId="0" fontId="16" fillId="0" borderId="0" xfId="0" applyFont="1" applyFill="1"/>
    <xf numFmtId="0" fontId="1" fillId="0" borderId="7" xfId="0" applyFont="1" applyFill="1" applyBorder="1"/>
    <xf numFmtId="0" fontId="17" fillId="0" borderId="5" xfId="0" applyFont="1" applyBorder="1"/>
    <xf numFmtId="0" fontId="17" fillId="0" borderId="21" xfId="0" applyFont="1" applyBorder="1"/>
    <xf numFmtId="0" fontId="17" fillId="0" borderId="7" xfId="0" applyFont="1" applyBorder="1"/>
    <xf numFmtId="0" fontId="17" fillId="0" borderId="13" xfId="0" applyFont="1" applyBorder="1"/>
    <xf numFmtId="0" fontId="17" fillId="0" borderId="6" xfId="0" applyFont="1" applyBorder="1"/>
    <xf numFmtId="0" fontId="17" fillId="0" borderId="12" xfId="0" applyFont="1" applyBorder="1"/>
    <xf numFmtId="0" fontId="17" fillId="0" borderId="7" xfId="0" applyFont="1" applyFill="1" applyBorder="1"/>
    <xf numFmtId="0" fontId="17" fillId="0" borderId="13" xfId="0" applyFont="1" applyFill="1" applyBorder="1"/>
    <xf numFmtId="0" fontId="17" fillId="0" borderId="6" xfId="0" applyFont="1" applyFill="1" applyBorder="1"/>
    <xf numFmtId="0" fontId="17" fillId="0" borderId="12" xfId="0" applyFont="1" applyFill="1" applyBorder="1"/>
    <xf numFmtId="0" fontId="17" fillId="0" borderId="9" xfId="0" applyFont="1" applyBorder="1"/>
    <xf numFmtId="0" fontId="17" fillId="0" borderId="18" xfId="0" applyFont="1" applyBorder="1"/>
    <xf numFmtId="0" fontId="17" fillId="0" borderId="19" xfId="0" applyFont="1" applyBorder="1"/>
    <xf numFmtId="0" fontId="17" fillId="0" borderId="20" xfId="0" applyFont="1" applyBorder="1"/>
    <xf numFmtId="0" fontId="0" fillId="0" borderId="7" xfId="0" applyBorder="1" applyAlignment="1"/>
    <xf numFmtId="0" fontId="0" fillId="0" borderId="7" xfId="0" applyFill="1" applyBorder="1" applyAlignment="1"/>
    <xf numFmtId="0" fontId="7" fillId="0" borderId="7" xfId="0" applyFont="1" applyBorder="1" applyAlignment="1"/>
    <xf numFmtId="0" fontId="7" fillId="0" borderId="7" xfId="0" applyFont="1" applyBorder="1" applyAlignment="1">
      <alignment horizontal="center"/>
    </xf>
    <xf numFmtId="0" fontId="7" fillId="0" borderId="7" xfId="0" applyFont="1" applyFill="1" applyBorder="1" applyAlignment="1"/>
    <xf numFmtId="0" fontId="0" fillId="0" borderId="29" xfId="0" applyFill="1" applyBorder="1"/>
    <xf numFmtId="164" fontId="0" fillId="0" borderId="7" xfId="0" applyNumberFormat="1" applyBorder="1"/>
    <xf numFmtId="164" fontId="5" fillId="0" borderId="7" xfId="0" applyNumberFormat="1" applyFont="1" applyFill="1" applyBorder="1"/>
    <xf numFmtId="164" fontId="0" fillId="0" borderId="7" xfId="0" applyNumberFormat="1" applyFill="1" applyBorder="1"/>
    <xf numFmtId="2" fontId="0" fillId="0" borderId="7" xfId="0" applyNumberFormat="1" applyBorder="1"/>
    <xf numFmtId="2" fontId="0" fillId="0" borderId="22" xfId="0" applyNumberFormat="1" applyBorder="1"/>
    <xf numFmtId="0" fontId="2" fillId="0" borderId="16" xfId="0" applyFont="1" applyBorder="1" applyAlignment="1">
      <alignment horizontal="center" vertical="center" wrapText="1"/>
    </xf>
    <xf numFmtId="0" fontId="0" fillId="2" borderId="7" xfId="0" applyFill="1" applyBorder="1"/>
    <xf numFmtId="2" fontId="7" fillId="0" borderId="7" xfId="0" applyNumberFormat="1" applyFont="1" applyBorder="1" applyAlignment="1"/>
    <xf numFmtId="0" fontId="9" fillId="0" borderId="1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/>
    </xf>
    <xf numFmtId="0" fontId="17" fillId="0" borderId="4" xfId="0" applyFont="1" applyBorder="1"/>
    <xf numFmtId="0" fontId="17" fillId="0" borderId="46" xfId="0" applyFont="1" applyBorder="1"/>
    <xf numFmtId="0" fontId="2" fillId="0" borderId="30" xfId="0" applyFont="1" applyFill="1" applyBorder="1" applyAlignment="1">
      <alignment horizontal="center"/>
    </xf>
    <xf numFmtId="0" fontId="17" fillId="0" borderId="47" xfId="0" applyFont="1" applyBorder="1"/>
    <xf numFmtId="0" fontId="17" fillId="0" borderId="48" xfId="0" applyFont="1" applyBorder="1"/>
    <xf numFmtId="0" fontId="17" fillId="0" borderId="48" xfId="0" applyFont="1" applyFill="1" applyBorder="1"/>
    <xf numFmtId="0" fontId="17" fillId="0" borderId="32" xfId="0" applyFont="1" applyBorder="1"/>
    <xf numFmtId="0" fontId="17" fillId="0" borderId="49" xfId="0" applyFont="1" applyFill="1" applyBorder="1" applyAlignment="1">
      <alignment horizontal="center" vertical="top" wrapText="1"/>
    </xf>
    <xf numFmtId="0" fontId="17" fillId="0" borderId="50" xfId="0" applyFont="1" applyFill="1" applyBorder="1" applyAlignment="1">
      <alignment horizontal="center"/>
    </xf>
    <xf numFmtId="0" fontId="18" fillId="0" borderId="50" xfId="0" applyFont="1" applyFill="1" applyBorder="1" applyAlignment="1">
      <alignment horizontal="center" vertical="top" wrapText="1"/>
    </xf>
    <xf numFmtId="0" fontId="17" fillId="0" borderId="50" xfId="0" applyFont="1" applyFill="1" applyBorder="1" applyAlignment="1">
      <alignment horizontal="center" vertical="top" wrapText="1"/>
    </xf>
    <xf numFmtId="0" fontId="17" fillId="0" borderId="50" xfId="0" quotePrefix="1" applyFont="1" applyFill="1" applyBorder="1" applyAlignment="1">
      <alignment horizontal="center"/>
    </xf>
    <xf numFmtId="0" fontId="17" fillId="0" borderId="51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4" fillId="0" borderId="0" xfId="0" applyFont="1" applyFill="1" applyBorder="1" applyAlignment="1"/>
    <xf numFmtId="0" fontId="2" fillId="0" borderId="27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19" fillId="0" borderId="7" xfId="0" applyFont="1" applyBorder="1"/>
    <xf numFmtId="0" fontId="19" fillId="0" borderId="7" xfId="0" applyFont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7" fillId="0" borderId="53" xfId="0" applyFont="1" applyBorder="1"/>
    <xf numFmtId="0" fontId="17" fillId="0" borderId="14" xfId="0" applyFont="1" applyBorder="1"/>
    <xf numFmtId="0" fontId="2" fillId="0" borderId="10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17" fillId="0" borderId="49" xfId="0" applyFont="1" applyBorder="1"/>
    <xf numFmtId="0" fontId="2" fillId="0" borderId="16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7" fillId="0" borderId="49" xfId="0" applyFont="1" applyBorder="1" applyAlignment="1">
      <alignment horizontal="center"/>
    </xf>
    <xf numFmtId="0" fontId="2" fillId="0" borderId="35" xfId="0" applyFont="1" applyBorder="1" applyAlignment="1">
      <alignment vertical="top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2" fontId="2" fillId="0" borderId="16" xfId="0" applyNumberFormat="1" applyFont="1" applyBorder="1" applyAlignment="1">
      <alignment horizontal="center" vertical="center" wrapText="1"/>
    </xf>
    <xf numFmtId="3" fontId="20" fillId="0" borderId="0" xfId="0" applyNumberFormat="1" applyFont="1"/>
    <xf numFmtId="0" fontId="19" fillId="0" borderId="52" xfId="0" applyFont="1" applyBorder="1" applyAlignment="1">
      <alignment vertical="top" wrapText="1"/>
    </xf>
    <xf numFmtId="0" fontId="0" fillId="0" borderId="2" xfId="0" applyFill="1" applyBorder="1"/>
    <xf numFmtId="0" fontId="0" fillId="0" borderId="48" xfId="0" applyBorder="1"/>
    <xf numFmtId="0" fontId="1" fillId="0" borderId="48" xfId="0" applyFont="1" applyFill="1" applyBorder="1"/>
    <xf numFmtId="0" fontId="5" fillId="0" borderId="48" xfId="0" applyFont="1" applyFill="1" applyBorder="1"/>
    <xf numFmtId="0" fontId="9" fillId="0" borderId="10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55" xfId="0" applyFont="1" applyBorder="1" applyAlignment="1">
      <alignment horizontal="center" vertical="top" wrapText="1"/>
    </xf>
    <xf numFmtId="0" fontId="2" fillId="0" borderId="56" xfId="0" applyFont="1" applyBorder="1" applyAlignment="1">
      <alignment horizontal="center" vertical="top" wrapText="1"/>
    </xf>
    <xf numFmtId="0" fontId="2" fillId="0" borderId="57" xfId="0" applyFont="1" applyFill="1" applyBorder="1" applyAlignment="1">
      <alignment vertical="center" wrapText="1"/>
    </xf>
    <xf numFmtId="0" fontId="2" fillId="0" borderId="56" xfId="0" applyFont="1" applyFill="1" applyBorder="1" applyAlignment="1">
      <alignment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top" wrapText="1"/>
    </xf>
    <xf numFmtId="0" fontId="2" fillId="0" borderId="58" xfId="0" applyFont="1" applyBorder="1" applyAlignment="1">
      <alignment horizontal="center" vertical="top" wrapText="1"/>
    </xf>
    <xf numFmtId="0" fontId="2" fillId="0" borderId="59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19" fillId="0" borderId="7" xfId="0" applyFont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wrapText="1"/>
    </xf>
    <xf numFmtId="0" fontId="19" fillId="0" borderId="52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4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C33"/>
  <sheetViews>
    <sheetView topLeftCell="B1" zoomScale="75" zoomScaleNormal="75" workbookViewId="0">
      <pane xSplit="1" ySplit="6" topLeftCell="L16" activePane="bottomRight" state="frozen"/>
      <selection activeCell="B1" sqref="B1"/>
      <selection pane="topRight" activeCell="C1" sqref="C1"/>
      <selection pane="bottomLeft" activeCell="B7" sqref="B7"/>
      <selection pane="bottomRight" activeCell="J35" sqref="J35"/>
    </sheetView>
  </sheetViews>
  <sheetFormatPr defaultRowHeight="13.2"/>
  <cols>
    <col min="1" max="1" width="2.88671875" customWidth="1"/>
    <col min="2" max="2" width="24.88671875" customWidth="1"/>
    <col min="3" max="3" width="14.109375" customWidth="1"/>
    <col min="4" max="4" width="14.44140625" customWidth="1"/>
    <col min="5" max="5" width="9" customWidth="1"/>
    <col min="6" max="6" width="9.6640625" customWidth="1"/>
    <col min="7" max="7" width="8.33203125" customWidth="1"/>
    <col min="9" max="9" width="7.5546875" bestFit="1" customWidth="1"/>
    <col min="11" max="11" width="7.5546875" bestFit="1" customWidth="1"/>
    <col min="12" max="13" width="10.109375" bestFit="1" customWidth="1"/>
    <col min="21" max="21" width="7.5546875" bestFit="1" customWidth="1"/>
    <col min="23" max="23" width="7.5546875" bestFit="1" customWidth="1"/>
    <col min="25" max="25" width="7.5546875" bestFit="1" customWidth="1"/>
    <col min="27" max="27" width="7.5546875" bestFit="1" customWidth="1"/>
  </cols>
  <sheetData>
    <row r="1" spans="2:29" ht="17.399999999999999">
      <c r="E1" s="62"/>
      <c r="F1" s="63" t="s">
        <v>163</v>
      </c>
      <c r="G1" s="62"/>
      <c r="H1" s="62"/>
    </row>
    <row r="2" spans="2:29" ht="3.75" customHeight="1" thickBot="1"/>
    <row r="3" spans="2:29" ht="18" thickBot="1">
      <c r="B3" s="49"/>
      <c r="C3" s="185"/>
      <c r="D3" s="186"/>
      <c r="E3" s="186"/>
      <c r="F3" s="187"/>
      <c r="G3" s="71"/>
      <c r="H3" s="72"/>
      <c r="I3" s="72"/>
      <c r="J3" s="72"/>
      <c r="K3" s="72"/>
      <c r="L3" s="72"/>
      <c r="M3" s="72"/>
      <c r="N3" s="72"/>
      <c r="O3" s="72"/>
      <c r="P3" s="72"/>
      <c r="Q3" s="72" t="s">
        <v>51</v>
      </c>
      <c r="R3" s="72"/>
      <c r="S3" s="73"/>
      <c r="T3" s="72"/>
      <c r="U3" s="72"/>
      <c r="V3" s="72"/>
      <c r="W3" s="72"/>
      <c r="X3" s="72"/>
      <c r="Y3" s="72"/>
      <c r="Z3" s="72"/>
      <c r="AA3" s="72"/>
      <c r="AB3" s="74"/>
    </row>
    <row r="4" spans="2:29" ht="33" customHeight="1" thickBot="1">
      <c r="B4" s="188" t="s">
        <v>50</v>
      </c>
      <c r="C4" s="191" t="s">
        <v>1</v>
      </c>
      <c r="D4" s="192"/>
      <c r="E4" s="195" t="s">
        <v>2</v>
      </c>
      <c r="F4" s="196"/>
      <c r="G4" s="199" t="s">
        <v>52</v>
      </c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1"/>
      <c r="AC4" s="9"/>
    </row>
    <row r="5" spans="2:29" ht="16.5" customHeight="1" thickBot="1">
      <c r="B5" s="189"/>
      <c r="C5" s="193"/>
      <c r="D5" s="194"/>
      <c r="E5" s="197"/>
      <c r="F5" s="198"/>
      <c r="G5" s="183" t="s">
        <v>36</v>
      </c>
      <c r="H5" s="184"/>
      <c r="I5" s="183" t="s">
        <v>37</v>
      </c>
      <c r="J5" s="184"/>
      <c r="K5" s="183" t="s">
        <v>39</v>
      </c>
      <c r="L5" s="184"/>
      <c r="M5" s="183" t="s">
        <v>30</v>
      </c>
      <c r="N5" s="184"/>
      <c r="O5" s="183" t="s">
        <v>38</v>
      </c>
      <c r="P5" s="184"/>
      <c r="Q5" s="183" t="s">
        <v>31</v>
      </c>
      <c r="R5" s="184"/>
      <c r="S5" s="183" t="s">
        <v>38</v>
      </c>
      <c r="T5" s="184"/>
      <c r="U5" s="183" t="s">
        <v>32</v>
      </c>
      <c r="V5" s="184"/>
      <c r="W5" s="183" t="s">
        <v>33</v>
      </c>
      <c r="X5" s="184"/>
      <c r="Y5" s="183" t="s">
        <v>34</v>
      </c>
      <c r="Z5" s="184"/>
      <c r="AA5" s="183" t="s">
        <v>35</v>
      </c>
      <c r="AB5" s="184"/>
      <c r="AC5" s="9"/>
    </row>
    <row r="6" spans="2:29" ht="47.25" customHeight="1" thickBot="1">
      <c r="B6" s="190"/>
      <c r="C6" s="68" t="s">
        <v>3</v>
      </c>
      <c r="D6" s="128" t="s">
        <v>4</v>
      </c>
      <c r="E6" s="156" t="s">
        <v>3</v>
      </c>
      <c r="F6" s="69" t="s">
        <v>4</v>
      </c>
      <c r="G6" s="156" t="s">
        <v>3</v>
      </c>
      <c r="H6" s="70" t="s">
        <v>40</v>
      </c>
      <c r="I6" s="156" t="s">
        <v>3</v>
      </c>
      <c r="J6" s="70" t="s">
        <v>40</v>
      </c>
      <c r="K6" s="156" t="s">
        <v>3</v>
      </c>
      <c r="L6" s="70" t="s">
        <v>40</v>
      </c>
      <c r="M6" s="156" t="s">
        <v>3</v>
      </c>
      <c r="N6" s="70" t="s">
        <v>40</v>
      </c>
      <c r="O6" s="156" t="s">
        <v>3</v>
      </c>
      <c r="P6" s="70" t="s">
        <v>40</v>
      </c>
      <c r="Q6" s="156" t="s">
        <v>3</v>
      </c>
      <c r="R6" s="70" t="s">
        <v>40</v>
      </c>
      <c r="S6" s="156" t="s">
        <v>3</v>
      </c>
      <c r="T6" s="70" t="s">
        <v>40</v>
      </c>
      <c r="U6" s="156" t="s">
        <v>3</v>
      </c>
      <c r="V6" s="70" t="s">
        <v>40</v>
      </c>
      <c r="W6" s="156" t="s">
        <v>3</v>
      </c>
      <c r="X6" s="70" t="s">
        <v>40</v>
      </c>
      <c r="Y6" s="156" t="s">
        <v>3</v>
      </c>
      <c r="Z6" s="70" t="s">
        <v>40</v>
      </c>
      <c r="AA6" s="156" t="s">
        <v>3</v>
      </c>
      <c r="AB6" s="70" t="s">
        <v>40</v>
      </c>
      <c r="AC6" s="9"/>
    </row>
    <row r="7" spans="2:29" ht="23.4" thickBot="1">
      <c r="B7" s="64" t="s">
        <v>5</v>
      </c>
      <c r="C7" s="125">
        <v>3499</v>
      </c>
      <c r="D7" s="125">
        <v>261</v>
      </c>
      <c r="E7" s="125">
        <v>221</v>
      </c>
      <c r="F7" s="125">
        <v>16.5</v>
      </c>
      <c r="G7" s="125"/>
      <c r="H7" s="125"/>
      <c r="I7" s="125">
        <v>105</v>
      </c>
      <c r="J7" s="125">
        <v>105</v>
      </c>
      <c r="K7" s="125">
        <v>25</v>
      </c>
      <c r="L7" s="125">
        <v>6</v>
      </c>
      <c r="M7" s="125">
        <v>2517</v>
      </c>
      <c r="N7" s="125">
        <v>39</v>
      </c>
      <c r="O7" s="125">
        <v>827</v>
      </c>
      <c r="P7" s="125">
        <v>22</v>
      </c>
      <c r="Q7" s="125">
        <v>690</v>
      </c>
      <c r="R7" s="125">
        <v>46</v>
      </c>
      <c r="S7" s="125">
        <v>176</v>
      </c>
      <c r="T7" s="125">
        <v>37</v>
      </c>
      <c r="U7" s="125">
        <v>66</v>
      </c>
      <c r="V7" s="125">
        <v>61</v>
      </c>
      <c r="W7" s="125">
        <v>4</v>
      </c>
      <c r="X7" s="125">
        <v>0</v>
      </c>
      <c r="Y7" s="125"/>
      <c r="Z7" s="125"/>
      <c r="AA7" s="125">
        <v>55</v>
      </c>
      <c r="AB7" s="125">
        <v>3</v>
      </c>
      <c r="AC7" s="10"/>
    </row>
    <row r="8" spans="2:29" ht="23.4" thickBot="1">
      <c r="B8" s="65" t="s">
        <v>6</v>
      </c>
      <c r="C8" s="125">
        <v>1642</v>
      </c>
      <c r="D8" s="125">
        <v>23</v>
      </c>
      <c r="E8" s="125">
        <v>158.1</v>
      </c>
      <c r="F8" s="125">
        <v>2.2000000000000002</v>
      </c>
      <c r="G8" s="125"/>
      <c r="H8" s="125"/>
      <c r="I8" s="125">
        <v>563</v>
      </c>
      <c r="J8" s="125">
        <v>9</v>
      </c>
      <c r="K8" s="125">
        <v>10</v>
      </c>
      <c r="L8" s="125"/>
      <c r="M8" s="125">
        <v>1403</v>
      </c>
      <c r="N8" s="125">
        <v>4</v>
      </c>
      <c r="O8" s="125">
        <v>375</v>
      </c>
      <c r="P8" s="125">
        <v>2</v>
      </c>
      <c r="Q8" s="125">
        <v>227</v>
      </c>
      <c r="R8" s="125">
        <v>10</v>
      </c>
      <c r="S8" s="125">
        <v>12</v>
      </c>
      <c r="T8" s="125">
        <v>3</v>
      </c>
      <c r="U8" s="125">
        <v>2</v>
      </c>
      <c r="V8" s="125"/>
      <c r="W8" s="125"/>
      <c r="X8" s="125"/>
      <c r="Y8" s="125"/>
      <c r="Z8" s="125"/>
      <c r="AA8" s="125"/>
      <c r="AB8" s="125"/>
      <c r="AC8" s="10"/>
    </row>
    <row r="9" spans="2:29" ht="23.4" thickBot="1">
      <c r="B9" s="65" t="s">
        <v>7</v>
      </c>
      <c r="C9" s="125">
        <v>6260</v>
      </c>
      <c r="D9" s="125">
        <v>136</v>
      </c>
      <c r="E9" s="125">
        <v>192.5</v>
      </c>
      <c r="F9" s="125">
        <v>4.2</v>
      </c>
      <c r="G9" s="125"/>
      <c r="H9" s="125"/>
      <c r="I9" s="125">
        <v>26</v>
      </c>
      <c r="J9" s="125">
        <v>7</v>
      </c>
      <c r="K9" s="125">
        <v>29</v>
      </c>
      <c r="L9" s="125">
        <v>3</v>
      </c>
      <c r="M9" s="125">
        <v>4235</v>
      </c>
      <c r="N9" s="125">
        <v>38</v>
      </c>
      <c r="O9" s="125">
        <v>1656</v>
      </c>
      <c r="P9" s="125">
        <v>3</v>
      </c>
      <c r="Q9" s="125">
        <v>1192</v>
      </c>
      <c r="R9" s="125">
        <v>35</v>
      </c>
      <c r="S9" s="125">
        <v>245</v>
      </c>
      <c r="T9" s="125">
        <v>12</v>
      </c>
      <c r="U9" s="125">
        <v>32</v>
      </c>
      <c r="V9" s="125">
        <v>11</v>
      </c>
      <c r="W9" s="125">
        <v>22</v>
      </c>
      <c r="X9" s="125"/>
      <c r="Y9" s="125">
        <v>56</v>
      </c>
      <c r="Z9" s="125"/>
      <c r="AA9" s="125">
        <v>86</v>
      </c>
      <c r="AB9" s="125">
        <v>3</v>
      </c>
      <c r="AC9" s="10"/>
    </row>
    <row r="10" spans="2:29" ht="23.4" thickBot="1">
      <c r="B10" s="65" t="s">
        <v>8</v>
      </c>
      <c r="C10" s="125">
        <v>3583</v>
      </c>
      <c r="D10" s="125">
        <v>56</v>
      </c>
      <c r="E10" s="125">
        <v>186</v>
      </c>
      <c r="F10" s="125">
        <v>3.8</v>
      </c>
      <c r="G10" s="125">
        <v>2</v>
      </c>
      <c r="H10" s="125">
        <v>1</v>
      </c>
      <c r="I10" s="125">
        <v>19</v>
      </c>
      <c r="J10" s="125">
        <v>9</v>
      </c>
      <c r="K10" s="125">
        <v>6</v>
      </c>
      <c r="L10" s="125"/>
      <c r="M10" s="125">
        <v>2765</v>
      </c>
      <c r="N10" s="125">
        <v>20</v>
      </c>
      <c r="O10" s="125">
        <v>1093</v>
      </c>
      <c r="P10" s="125">
        <v>1</v>
      </c>
      <c r="Q10" s="125">
        <v>698</v>
      </c>
      <c r="R10" s="125">
        <v>21</v>
      </c>
      <c r="S10" s="125">
        <v>107</v>
      </c>
      <c r="T10" s="125">
        <v>5</v>
      </c>
      <c r="U10" s="125">
        <v>31</v>
      </c>
      <c r="V10" s="125">
        <v>4</v>
      </c>
      <c r="W10" s="125">
        <v>5</v>
      </c>
      <c r="X10" s="125">
        <v>1</v>
      </c>
      <c r="Y10" s="125">
        <v>41</v>
      </c>
      <c r="Z10" s="125"/>
      <c r="AA10" s="125">
        <v>16</v>
      </c>
      <c r="AB10" s="125"/>
      <c r="AC10" s="10"/>
    </row>
    <row r="11" spans="2:29" ht="23.4" thickBot="1">
      <c r="B11" s="65" t="s">
        <v>9</v>
      </c>
      <c r="C11" s="125">
        <v>2408</v>
      </c>
      <c r="D11" s="125">
        <v>54</v>
      </c>
      <c r="E11" s="125">
        <v>192.9</v>
      </c>
      <c r="F11" s="125">
        <v>4.3</v>
      </c>
      <c r="G11" s="125"/>
      <c r="H11" s="125"/>
      <c r="I11" s="125">
        <v>35</v>
      </c>
      <c r="J11" s="125">
        <v>14</v>
      </c>
      <c r="K11" s="125">
        <v>14</v>
      </c>
      <c r="L11" s="125">
        <v>2</v>
      </c>
      <c r="M11" s="125">
        <v>1923</v>
      </c>
      <c r="N11" s="125">
        <v>15</v>
      </c>
      <c r="O11" s="125">
        <v>621</v>
      </c>
      <c r="P11" s="125"/>
      <c r="Q11" s="125">
        <v>371</v>
      </c>
      <c r="R11" s="125">
        <v>12</v>
      </c>
      <c r="S11" s="125">
        <v>82</v>
      </c>
      <c r="T11" s="125">
        <v>6</v>
      </c>
      <c r="U11" s="125">
        <v>29</v>
      </c>
      <c r="V11" s="125">
        <v>11</v>
      </c>
      <c r="W11" s="125">
        <v>3</v>
      </c>
      <c r="X11" s="125"/>
      <c r="Y11" s="125">
        <v>23</v>
      </c>
      <c r="Z11" s="125"/>
      <c r="AA11" s="125">
        <v>10</v>
      </c>
      <c r="AB11" s="125"/>
      <c r="AC11" s="10"/>
    </row>
    <row r="12" spans="2:29" ht="23.4" thickBot="1">
      <c r="B12" s="65" t="s">
        <v>10</v>
      </c>
      <c r="C12" s="125">
        <v>1049</v>
      </c>
      <c r="D12" s="125">
        <v>5</v>
      </c>
      <c r="E12" s="125">
        <v>83.3</v>
      </c>
      <c r="F12" s="125">
        <v>0.4</v>
      </c>
      <c r="G12" s="125"/>
      <c r="H12" s="125"/>
      <c r="I12" s="125">
        <v>6</v>
      </c>
      <c r="J12" s="125">
        <v>3</v>
      </c>
      <c r="K12" s="125">
        <v>3</v>
      </c>
      <c r="L12" s="125"/>
      <c r="M12" s="125">
        <v>871</v>
      </c>
      <c r="N12" s="125">
        <v>1</v>
      </c>
      <c r="O12" s="125">
        <v>255</v>
      </c>
      <c r="P12" s="125"/>
      <c r="Q12" s="125">
        <v>125</v>
      </c>
      <c r="R12" s="125">
        <v>1</v>
      </c>
      <c r="S12" s="125">
        <v>27</v>
      </c>
      <c r="T12" s="125"/>
      <c r="U12" s="125">
        <v>5</v>
      </c>
      <c r="V12" s="125"/>
      <c r="W12" s="125">
        <v>2</v>
      </c>
      <c r="X12" s="125"/>
      <c r="Y12" s="125">
        <v>28</v>
      </c>
      <c r="Z12" s="125"/>
      <c r="AA12" s="125">
        <v>5</v>
      </c>
      <c r="AB12" s="125"/>
      <c r="AC12" s="10"/>
    </row>
    <row r="13" spans="2:29" ht="23.4" thickBot="1">
      <c r="B13" s="65" t="s">
        <v>11</v>
      </c>
      <c r="C13" s="125">
        <v>3684</v>
      </c>
      <c r="D13" s="125">
        <v>113</v>
      </c>
      <c r="E13" s="125">
        <v>213.9</v>
      </c>
      <c r="F13" s="125">
        <v>6.6</v>
      </c>
      <c r="G13" s="125">
        <v>1</v>
      </c>
      <c r="H13" s="125"/>
      <c r="I13" s="125">
        <v>22</v>
      </c>
      <c r="J13" s="125">
        <v>4</v>
      </c>
      <c r="K13" s="125">
        <v>13</v>
      </c>
      <c r="L13" s="125">
        <v>2</v>
      </c>
      <c r="M13" s="125">
        <v>2744</v>
      </c>
      <c r="N13" s="125">
        <v>51</v>
      </c>
      <c r="O13" s="125">
        <v>744</v>
      </c>
      <c r="P13" s="125">
        <v>1</v>
      </c>
      <c r="Q13" s="125">
        <v>771</v>
      </c>
      <c r="R13" s="125">
        <v>31</v>
      </c>
      <c r="S13" s="125">
        <v>161</v>
      </c>
      <c r="T13" s="125">
        <v>10</v>
      </c>
      <c r="U13" s="125">
        <v>44</v>
      </c>
      <c r="V13" s="125">
        <v>21</v>
      </c>
      <c r="W13" s="125">
        <v>18</v>
      </c>
      <c r="X13" s="125"/>
      <c r="Y13" s="125">
        <v>59</v>
      </c>
      <c r="Z13" s="125">
        <v>4</v>
      </c>
      <c r="AA13" s="125">
        <v>12</v>
      </c>
      <c r="AB13" s="125"/>
      <c r="AC13" s="10"/>
    </row>
    <row r="14" spans="2:29" s="89" customFormat="1" ht="23.4" thickBot="1">
      <c r="B14" s="65" t="s">
        <v>41</v>
      </c>
      <c r="C14" s="125">
        <v>1766</v>
      </c>
      <c r="D14" s="125">
        <v>25</v>
      </c>
      <c r="E14" s="125">
        <v>128.5</v>
      </c>
      <c r="F14" s="125">
        <v>1.5</v>
      </c>
      <c r="G14" s="125"/>
      <c r="H14" s="125"/>
      <c r="I14" s="125">
        <v>6</v>
      </c>
      <c r="J14" s="125">
        <v>3</v>
      </c>
      <c r="K14" s="125">
        <v>7</v>
      </c>
      <c r="L14" s="125"/>
      <c r="M14" s="125">
        <v>1436</v>
      </c>
      <c r="N14" s="125">
        <v>8</v>
      </c>
      <c r="O14" s="125">
        <v>345</v>
      </c>
      <c r="P14" s="125"/>
      <c r="Q14" s="125">
        <v>250</v>
      </c>
      <c r="R14" s="125">
        <v>2</v>
      </c>
      <c r="S14" s="125">
        <v>58</v>
      </c>
      <c r="T14" s="125"/>
      <c r="U14" s="125">
        <v>8</v>
      </c>
      <c r="V14" s="125">
        <v>2</v>
      </c>
      <c r="W14" s="125">
        <v>1</v>
      </c>
      <c r="X14" s="125"/>
      <c r="Y14" s="125">
        <v>30</v>
      </c>
      <c r="Z14" s="125"/>
      <c r="AA14" s="125">
        <v>11</v>
      </c>
      <c r="AB14" s="125"/>
      <c r="AC14" s="88"/>
    </row>
    <row r="15" spans="2:29" ht="23.4" thickBot="1">
      <c r="B15" s="65" t="s">
        <v>12</v>
      </c>
      <c r="C15" s="125">
        <v>4235</v>
      </c>
      <c r="D15" s="125">
        <v>72</v>
      </c>
      <c r="E15" s="125">
        <v>228.3</v>
      </c>
      <c r="F15" s="125">
        <v>3.96</v>
      </c>
      <c r="G15" s="125">
        <v>2</v>
      </c>
      <c r="H15" s="125"/>
      <c r="I15" s="125">
        <v>11</v>
      </c>
      <c r="J15" s="125">
        <v>2</v>
      </c>
      <c r="K15" s="125">
        <v>15</v>
      </c>
      <c r="L15" s="125"/>
      <c r="M15" s="125">
        <v>3209</v>
      </c>
      <c r="N15" s="125">
        <v>19</v>
      </c>
      <c r="O15" s="125">
        <v>798</v>
      </c>
      <c r="P15" s="125">
        <v>5</v>
      </c>
      <c r="Q15" s="125">
        <v>775</v>
      </c>
      <c r="R15" s="125">
        <v>22</v>
      </c>
      <c r="S15" s="125">
        <v>198</v>
      </c>
      <c r="T15" s="125">
        <v>9</v>
      </c>
      <c r="U15" s="125">
        <v>13</v>
      </c>
      <c r="V15" s="125">
        <v>1</v>
      </c>
      <c r="W15" s="125">
        <v>2</v>
      </c>
      <c r="X15" s="125"/>
      <c r="Y15" s="125">
        <v>49</v>
      </c>
      <c r="Z15" s="125"/>
      <c r="AA15" s="125">
        <v>49</v>
      </c>
      <c r="AB15" s="125"/>
      <c r="AC15" s="10"/>
    </row>
    <row r="16" spans="2:29" ht="23.4" thickBot="1">
      <c r="B16" s="65" t="s">
        <v>124</v>
      </c>
      <c r="C16" s="125">
        <v>2258</v>
      </c>
      <c r="D16" s="125">
        <v>174</v>
      </c>
      <c r="E16" s="125">
        <v>238.9</v>
      </c>
      <c r="F16" s="125">
        <v>18.399999999999999</v>
      </c>
      <c r="G16" s="125"/>
      <c r="H16" s="125"/>
      <c r="I16" s="125">
        <v>29</v>
      </c>
      <c r="J16" s="125">
        <v>16</v>
      </c>
      <c r="K16" s="125">
        <v>10</v>
      </c>
      <c r="L16" s="125">
        <v>6</v>
      </c>
      <c r="M16" s="125">
        <v>1492</v>
      </c>
      <c r="N16" s="125">
        <v>61</v>
      </c>
      <c r="O16" s="125">
        <v>625</v>
      </c>
      <c r="P16" s="125">
        <v>12</v>
      </c>
      <c r="Q16" s="125">
        <v>474</v>
      </c>
      <c r="R16" s="125">
        <v>28</v>
      </c>
      <c r="S16" s="125">
        <v>111</v>
      </c>
      <c r="T16" s="125">
        <v>12</v>
      </c>
      <c r="U16" s="125">
        <v>104</v>
      </c>
      <c r="V16" s="125">
        <v>36</v>
      </c>
      <c r="W16" s="125"/>
      <c r="X16" s="125"/>
      <c r="Y16" s="125">
        <v>31</v>
      </c>
      <c r="Z16" s="125"/>
      <c r="AA16" s="125">
        <v>6</v>
      </c>
      <c r="AB16" s="125"/>
      <c r="AC16" s="10"/>
    </row>
    <row r="17" spans="2:29" ht="23.4" thickBot="1">
      <c r="B17" s="65" t="s">
        <v>14</v>
      </c>
      <c r="C17" s="125">
        <v>1440</v>
      </c>
      <c r="D17" s="125">
        <v>135</v>
      </c>
      <c r="E17" s="125">
        <v>204.46</v>
      </c>
      <c r="F17" s="125">
        <v>19.16</v>
      </c>
      <c r="G17" s="125">
        <v>3</v>
      </c>
      <c r="H17" s="125"/>
      <c r="I17" s="125">
        <v>7</v>
      </c>
      <c r="J17" s="125">
        <v>1</v>
      </c>
      <c r="K17" s="125">
        <v>9</v>
      </c>
      <c r="L17" s="125">
        <v>1</v>
      </c>
      <c r="M17" s="125">
        <v>945</v>
      </c>
      <c r="N17" s="125">
        <v>26</v>
      </c>
      <c r="O17" s="125">
        <v>429</v>
      </c>
      <c r="P17" s="125">
        <v>2</v>
      </c>
      <c r="Q17" s="125">
        <v>345</v>
      </c>
      <c r="R17" s="125">
        <v>27</v>
      </c>
      <c r="S17" s="125">
        <v>88</v>
      </c>
      <c r="T17" s="125">
        <v>2</v>
      </c>
      <c r="U17" s="125">
        <v>19</v>
      </c>
      <c r="V17" s="125">
        <v>17</v>
      </c>
      <c r="W17" s="125">
        <v>10</v>
      </c>
      <c r="X17" s="125"/>
      <c r="Y17" s="125">
        <v>9</v>
      </c>
      <c r="Z17" s="125">
        <v>1</v>
      </c>
      <c r="AA17" s="125">
        <v>14</v>
      </c>
      <c r="AB17" s="125"/>
      <c r="AC17" s="10"/>
    </row>
    <row r="18" spans="2:29" ht="23.4" thickBot="1">
      <c r="B18" s="65" t="s">
        <v>15</v>
      </c>
      <c r="C18" s="125">
        <v>2456</v>
      </c>
      <c r="D18" s="125">
        <v>53</v>
      </c>
      <c r="E18" s="125">
        <v>96.79</v>
      </c>
      <c r="F18" s="125">
        <v>2.09</v>
      </c>
      <c r="G18" s="125"/>
      <c r="H18" s="125"/>
      <c r="I18" s="125">
        <v>10</v>
      </c>
      <c r="J18" s="125">
        <v>1</v>
      </c>
      <c r="K18" s="125">
        <v>14</v>
      </c>
      <c r="L18" s="125">
        <v>2</v>
      </c>
      <c r="M18" s="125">
        <v>1964</v>
      </c>
      <c r="N18" s="125">
        <v>25</v>
      </c>
      <c r="O18" s="125">
        <v>7582</v>
      </c>
      <c r="P18" s="125">
        <v>1</v>
      </c>
      <c r="Q18" s="125">
        <v>393</v>
      </c>
      <c r="R18" s="125">
        <v>23</v>
      </c>
      <c r="S18" s="125">
        <v>145</v>
      </c>
      <c r="T18" s="125">
        <v>5</v>
      </c>
      <c r="U18" s="125">
        <v>13</v>
      </c>
      <c r="V18" s="125">
        <v>2</v>
      </c>
      <c r="W18" s="125">
        <v>7</v>
      </c>
      <c r="X18" s="125"/>
      <c r="Y18" s="125">
        <v>49</v>
      </c>
      <c r="Z18" s="125"/>
      <c r="AA18" s="125">
        <v>6</v>
      </c>
      <c r="AB18" s="125"/>
      <c r="AC18" s="10"/>
    </row>
    <row r="19" spans="2:29" ht="23.4" thickBot="1">
      <c r="B19" s="65" t="s">
        <v>16</v>
      </c>
      <c r="C19" s="125">
        <v>2675</v>
      </c>
      <c r="D19" s="125">
        <v>62</v>
      </c>
      <c r="E19" s="125">
        <v>233.5</v>
      </c>
      <c r="F19" s="125">
        <v>5.4</v>
      </c>
      <c r="G19" s="125">
        <v>11</v>
      </c>
      <c r="H19" s="125">
        <v>1</v>
      </c>
      <c r="I19" s="125">
        <v>19</v>
      </c>
      <c r="J19" s="125">
        <v>19</v>
      </c>
      <c r="K19" s="125">
        <v>3</v>
      </c>
      <c r="L19" s="125"/>
      <c r="M19" s="125">
        <v>2005</v>
      </c>
      <c r="N19" s="125">
        <v>13</v>
      </c>
      <c r="O19" s="125">
        <v>745</v>
      </c>
      <c r="P19" s="125">
        <v>2</v>
      </c>
      <c r="Q19" s="125">
        <v>513</v>
      </c>
      <c r="R19" s="125">
        <v>14</v>
      </c>
      <c r="S19" s="125">
        <v>98</v>
      </c>
      <c r="T19" s="125">
        <v>3</v>
      </c>
      <c r="U19" s="125">
        <v>40</v>
      </c>
      <c r="V19" s="125">
        <v>9</v>
      </c>
      <c r="W19" s="125">
        <v>8</v>
      </c>
      <c r="X19" s="125"/>
      <c r="Y19" s="125">
        <v>23</v>
      </c>
      <c r="Z19" s="125"/>
      <c r="AA19" s="125">
        <v>14</v>
      </c>
      <c r="AB19" s="125">
        <v>1</v>
      </c>
      <c r="AC19" s="10"/>
    </row>
    <row r="20" spans="2:29" ht="23.4" thickBot="1">
      <c r="B20" s="65" t="s">
        <v>17</v>
      </c>
      <c r="C20" s="125">
        <v>3905</v>
      </c>
      <c r="D20" s="125">
        <v>15</v>
      </c>
      <c r="E20" s="125">
        <v>164.1</v>
      </c>
      <c r="F20" s="125">
        <v>0.69</v>
      </c>
      <c r="G20" s="125">
        <v>1</v>
      </c>
      <c r="H20" s="125">
        <v>1</v>
      </c>
      <c r="I20" s="125"/>
      <c r="J20" s="125"/>
      <c r="K20" s="125">
        <v>58</v>
      </c>
      <c r="L20" s="125"/>
      <c r="M20" s="125">
        <v>2842</v>
      </c>
      <c r="N20" s="125">
        <v>8</v>
      </c>
      <c r="O20" s="125">
        <v>1917</v>
      </c>
      <c r="P20" s="125">
        <v>1</v>
      </c>
      <c r="Q20" s="125">
        <v>945</v>
      </c>
      <c r="R20" s="125">
        <v>5</v>
      </c>
      <c r="S20" s="125">
        <v>618</v>
      </c>
      <c r="T20" s="125">
        <v>5</v>
      </c>
      <c r="U20" s="125">
        <v>11</v>
      </c>
      <c r="V20" s="125"/>
      <c r="W20" s="125">
        <v>3</v>
      </c>
      <c r="X20" s="125"/>
      <c r="Y20" s="125">
        <v>34</v>
      </c>
      <c r="Z20" s="125">
        <v>1</v>
      </c>
      <c r="AA20" s="125">
        <v>7</v>
      </c>
      <c r="AB20" s="125"/>
      <c r="AC20" s="10"/>
    </row>
    <row r="21" spans="2:29" ht="23.4" thickBot="1">
      <c r="B21" s="65" t="s">
        <v>18</v>
      </c>
      <c r="C21" s="125">
        <v>2667</v>
      </c>
      <c r="D21" s="125">
        <v>67</v>
      </c>
      <c r="E21" s="125">
        <v>189.69</v>
      </c>
      <c r="F21" s="125">
        <v>5.55</v>
      </c>
      <c r="G21" s="125"/>
      <c r="H21" s="125"/>
      <c r="I21" s="125">
        <v>26</v>
      </c>
      <c r="J21" s="125">
        <v>4</v>
      </c>
      <c r="K21" s="125">
        <v>57</v>
      </c>
      <c r="L21" s="125">
        <v>3</v>
      </c>
      <c r="M21" s="125">
        <v>1842</v>
      </c>
      <c r="N21" s="125">
        <v>22</v>
      </c>
      <c r="O21" s="125">
        <v>516</v>
      </c>
      <c r="P21" s="125"/>
      <c r="Q21" s="125">
        <v>670</v>
      </c>
      <c r="R21" s="125">
        <v>32</v>
      </c>
      <c r="S21" s="125">
        <v>144</v>
      </c>
      <c r="T21" s="125">
        <v>3</v>
      </c>
      <c r="U21" s="125">
        <v>39</v>
      </c>
      <c r="V21" s="125">
        <v>6</v>
      </c>
      <c r="W21" s="125">
        <v>10</v>
      </c>
      <c r="X21" s="125"/>
      <c r="Y21" s="125">
        <v>19</v>
      </c>
      <c r="Z21" s="125"/>
      <c r="AA21" s="125">
        <v>4</v>
      </c>
      <c r="AB21" s="125"/>
      <c r="AC21" s="10"/>
    </row>
    <row r="22" spans="2:29" ht="23.4" thickBot="1">
      <c r="B22" s="65" t="s">
        <v>19</v>
      </c>
      <c r="C22" s="125">
        <v>2601</v>
      </c>
      <c r="D22" s="125">
        <v>175</v>
      </c>
      <c r="E22" s="125">
        <v>224.3</v>
      </c>
      <c r="F22" s="125">
        <v>15.1</v>
      </c>
      <c r="G22" s="125">
        <v>1</v>
      </c>
      <c r="H22" s="125">
        <v>1</v>
      </c>
      <c r="I22" s="125">
        <v>60</v>
      </c>
      <c r="J22" s="125">
        <v>31</v>
      </c>
      <c r="K22" s="125">
        <v>28</v>
      </c>
      <c r="L22" s="125">
        <v>5</v>
      </c>
      <c r="M22" s="125">
        <v>1945</v>
      </c>
      <c r="N22" s="125">
        <v>64</v>
      </c>
      <c r="O22" s="125">
        <v>321</v>
      </c>
      <c r="P22" s="125">
        <v>12</v>
      </c>
      <c r="Q22" s="125">
        <v>476</v>
      </c>
      <c r="R22" s="125">
        <v>39</v>
      </c>
      <c r="S22" s="125">
        <v>63</v>
      </c>
      <c r="T22" s="125">
        <v>9</v>
      </c>
      <c r="U22" s="125">
        <v>50</v>
      </c>
      <c r="V22" s="125">
        <v>35</v>
      </c>
      <c r="W22" s="125">
        <v>2</v>
      </c>
      <c r="X22" s="125"/>
      <c r="Y22" s="125">
        <v>29</v>
      </c>
      <c r="Z22" s="125"/>
      <c r="AA22" s="125">
        <v>10</v>
      </c>
      <c r="AB22" s="125"/>
      <c r="AC22" s="10"/>
    </row>
    <row r="23" spans="2:29" ht="23.4" thickBot="1">
      <c r="B23" s="65" t="s">
        <v>20</v>
      </c>
      <c r="C23" s="125">
        <v>2403</v>
      </c>
      <c r="D23" s="125">
        <v>81</v>
      </c>
      <c r="E23" s="125">
        <v>220</v>
      </c>
      <c r="F23" s="125">
        <v>7.4</v>
      </c>
      <c r="G23" s="125"/>
      <c r="H23" s="125"/>
      <c r="I23" s="125">
        <v>34</v>
      </c>
      <c r="J23" s="125">
        <v>18</v>
      </c>
      <c r="K23" s="125">
        <v>22</v>
      </c>
      <c r="L23" s="125">
        <v>4</v>
      </c>
      <c r="M23" s="125">
        <v>1740</v>
      </c>
      <c r="N23" s="125">
        <v>21</v>
      </c>
      <c r="O23" s="125">
        <v>565</v>
      </c>
      <c r="P23" s="125">
        <v>2</v>
      </c>
      <c r="Q23" s="125">
        <v>538</v>
      </c>
      <c r="R23" s="125">
        <v>33</v>
      </c>
      <c r="S23" s="125">
        <v>92</v>
      </c>
      <c r="T23" s="125">
        <v>2</v>
      </c>
      <c r="U23" s="125">
        <v>34</v>
      </c>
      <c r="V23" s="125">
        <v>5</v>
      </c>
      <c r="W23" s="125">
        <v>2</v>
      </c>
      <c r="X23" s="125"/>
      <c r="Y23" s="125">
        <v>22</v>
      </c>
      <c r="Z23" s="125"/>
      <c r="AA23" s="125">
        <v>11</v>
      </c>
      <c r="AB23" s="125"/>
      <c r="AC23" s="10"/>
    </row>
    <row r="24" spans="2:29" ht="23.4" thickBot="1">
      <c r="B24" s="65" t="s">
        <v>21</v>
      </c>
      <c r="C24" s="125">
        <v>1772</v>
      </c>
      <c r="D24" s="125">
        <v>45</v>
      </c>
      <c r="E24" s="125">
        <v>168.9</v>
      </c>
      <c r="F24" s="125">
        <v>4.3</v>
      </c>
      <c r="G24" s="125">
        <v>3</v>
      </c>
      <c r="H24" s="125">
        <v>1</v>
      </c>
      <c r="I24" s="125">
        <v>8</v>
      </c>
      <c r="J24" s="125">
        <v>1</v>
      </c>
      <c r="K24" s="125">
        <v>15</v>
      </c>
      <c r="L24" s="125">
        <v>2</v>
      </c>
      <c r="M24" s="125">
        <v>1283</v>
      </c>
      <c r="N24" s="125">
        <v>9</v>
      </c>
      <c r="O24" s="125">
        <v>441</v>
      </c>
      <c r="P24" s="125">
        <v>1</v>
      </c>
      <c r="Q24" s="125">
        <v>346</v>
      </c>
      <c r="R24" s="125">
        <v>11</v>
      </c>
      <c r="S24" s="125">
        <v>65</v>
      </c>
      <c r="T24" s="125">
        <v>1</v>
      </c>
      <c r="U24" s="125">
        <v>12</v>
      </c>
      <c r="V24" s="125"/>
      <c r="W24" s="125">
        <v>1</v>
      </c>
      <c r="X24" s="125"/>
      <c r="Y24" s="125">
        <v>53</v>
      </c>
      <c r="Z24" s="125"/>
      <c r="AA24" s="125">
        <v>12</v>
      </c>
      <c r="AB24" s="125"/>
      <c r="AC24" s="10"/>
    </row>
    <row r="25" spans="2:29" ht="23.4" thickBot="1">
      <c r="B25" s="65" t="s">
        <v>22</v>
      </c>
      <c r="C25" s="125">
        <v>4035</v>
      </c>
      <c r="D25" s="125">
        <v>188</v>
      </c>
      <c r="E25" s="125">
        <v>150.19999999999999</v>
      </c>
      <c r="F25" s="125">
        <v>7</v>
      </c>
      <c r="G25" s="125"/>
      <c r="H25" s="125"/>
      <c r="I25" s="125">
        <v>23</v>
      </c>
      <c r="J25" s="125">
        <v>4</v>
      </c>
      <c r="K25" s="125">
        <v>12</v>
      </c>
      <c r="L25" s="125">
        <v>4</v>
      </c>
      <c r="M25" s="125">
        <v>2714</v>
      </c>
      <c r="N25" s="125">
        <v>66</v>
      </c>
      <c r="O25" s="125">
        <v>791</v>
      </c>
      <c r="P25" s="125">
        <v>7</v>
      </c>
      <c r="Q25" s="125">
        <v>1141</v>
      </c>
      <c r="R25" s="125">
        <v>95</v>
      </c>
      <c r="S25" s="125">
        <v>241</v>
      </c>
      <c r="T25" s="125">
        <v>16</v>
      </c>
      <c r="U25" s="125">
        <v>49</v>
      </c>
      <c r="V25" s="125">
        <v>19</v>
      </c>
      <c r="W25" s="125">
        <v>16</v>
      </c>
      <c r="X25" s="125"/>
      <c r="Y25" s="125">
        <v>49</v>
      </c>
      <c r="Z25" s="125"/>
      <c r="AA25" s="125">
        <v>31</v>
      </c>
      <c r="AB25" s="125"/>
      <c r="AC25" s="10"/>
    </row>
    <row r="26" spans="2:29" ht="23.4" thickBot="1">
      <c r="B26" s="65" t="s">
        <v>23</v>
      </c>
      <c r="C26" s="125">
        <v>1141</v>
      </c>
      <c r="D26" s="125">
        <v>95</v>
      </c>
      <c r="E26" s="125">
        <v>207.4</v>
      </c>
      <c r="F26" s="125">
        <v>17.3</v>
      </c>
      <c r="G26" s="125"/>
      <c r="H26" s="125"/>
      <c r="I26" s="125">
        <v>14</v>
      </c>
      <c r="J26" s="125">
        <v>11</v>
      </c>
      <c r="K26" s="125">
        <v>9</v>
      </c>
      <c r="L26" s="125">
        <v>2</v>
      </c>
      <c r="M26" s="125">
        <v>1715</v>
      </c>
      <c r="N26" s="125">
        <v>11</v>
      </c>
      <c r="O26" s="125">
        <v>771</v>
      </c>
      <c r="P26" s="125">
        <v>4</v>
      </c>
      <c r="Q26" s="125">
        <v>381</v>
      </c>
      <c r="R26" s="125">
        <v>16</v>
      </c>
      <c r="S26" s="125">
        <v>94</v>
      </c>
      <c r="T26" s="125">
        <v>8</v>
      </c>
      <c r="U26" s="125">
        <v>14</v>
      </c>
      <c r="V26" s="125">
        <v>8</v>
      </c>
      <c r="W26" s="125">
        <v>5</v>
      </c>
      <c r="X26" s="125"/>
      <c r="Y26" s="125">
        <v>7</v>
      </c>
      <c r="Z26" s="125"/>
      <c r="AA26" s="125">
        <v>5</v>
      </c>
      <c r="AB26" s="125"/>
      <c r="AC26" s="10"/>
    </row>
    <row r="27" spans="2:29" ht="23.4" thickBot="1">
      <c r="B27" s="65" t="s">
        <v>24</v>
      </c>
      <c r="C27" s="125">
        <v>1815</v>
      </c>
      <c r="D27" s="125">
        <v>27</v>
      </c>
      <c r="E27" s="125">
        <v>115.3</v>
      </c>
      <c r="F27" s="125">
        <v>4.3</v>
      </c>
      <c r="G27" s="125"/>
      <c r="H27" s="125"/>
      <c r="I27" s="125">
        <v>35</v>
      </c>
      <c r="J27" s="125">
        <v>1</v>
      </c>
      <c r="K27" s="125">
        <v>15</v>
      </c>
      <c r="L27" s="125"/>
      <c r="M27" s="125">
        <v>1304</v>
      </c>
      <c r="N27" s="125">
        <v>7</v>
      </c>
      <c r="O27" s="125">
        <v>581</v>
      </c>
      <c r="P27" s="125">
        <v>3</v>
      </c>
      <c r="Q27" s="125">
        <v>348</v>
      </c>
      <c r="R27" s="125">
        <v>6</v>
      </c>
      <c r="S27" s="125">
        <v>91</v>
      </c>
      <c r="T27" s="125">
        <v>5</v>
      </c>
      <c r="U27" s="125">
        <v>43</v>
      </c>
      <c r="V27" s="125">
        <v>11</v>
      </c>
      <c r="W27" s="125"/>
      <c r="X27" s="125"/>
      <c r="Y27" s="125">
        <v>32</v>
      </c>
      <c r="Z27" s="125">
        <v>2</v>
      </c>
      <c r="AA27" s="125">
        <v>10</v>
      </c>
      <c r="AB27" s="125"/>
      <c r="AC27" s="10"/>
    </row>
    <row r="28" spans="2:29" ht="23.4" thickBot="1">
      <c r="B28" s="65" t="s">
        <v>25</v>
      </c>
      <c r="C28" s="125">
        <v>2112</v>
      </c>
      <c r="D28" s="125">
        <v>123</v>
      </c>
      <c r="E28" s="125">
        <v>173.6</v>
      </c>
      <c r="F28" s="125">
        <v>10.1</v>
      </c>
      <c r="G28" s="125"/>
      <c r="H28" s="125"/>
      <c r="I28" s="125">
        <v>14</v>
      </c>
      <c r="J28" s="125">
        <v>7</v>
      </c>
      <c r="K28" s="125">
        <v>20</v>
      </c>
      <c r="L28" s="125">
        <v>2</v>
      </c>
      <c r="M28" s="125">
        <v>1449</v>
      </c>
      <c r="N28" s="125">
        <v>33</v>
      </c>
      <c r="O28" s="125">
        <v>248</v>
      </c>
      <c r="P28" s="125">
        <v>1</v>
      </c>
      <c r="Q28" s="125">
        <v>564</v>
      </c>
      <c r="R28" s="125">
        <v>64</v>
      </c>
      <c r="S28" s="125">
        <v>82</v>
      </c>
      <c r="T28" s="125">
        <v>18</v>
      </c>
      <c r="U28" s="125">
        <v>24</v>
      </c>
      <c r="V28" s="125">
        <v>16</v>
      </c>
      <c r="W28" s="125">
        <v>8</v>
      </c>
      <c r="X28" s="125">
        <v>1</v>
      </c>
      <c r="Y28" s="125">
        <v>17</v>
      </c>
      <c r="Z28" s="125"/>
      <c r="AA28" s="125">
        <v>16</v>
      </c>
      <c r="AB28" s="125"/>
      <c r="AC28" s="10"/>
    </row>
    <row r="29" spans="2:29" ht="23.4" thickBot="1">
      <c r="B29" s="65" t="s">
        <v>26</v>
      </c>
      <c r="C29" s="125">
        <v>1015</v>
      </c>
      <c r="D29" s="125">
        <v>26</v>
      </c>
      <c r="E29" s="125">
        <v>112.32</v>
      </c>
      <c r="F29" s="125">
        <v>2.88</v>
      </c>
      <c r="G29" s="125"/>
      <c r="H29" s="125"/>
      <c r="I29" s="125">
        <v>1</v>
      </c>
      <c r="J29" s="125"/>
      <c r="K29" s="125"/>
      <c r="L29" s="125"/>
      <c r="M29" s="125">
        <v>853</v>
      </c>
      <c r="N29" s="125">
        <v>10</v>
      </c>
      <c r="O29" s="125">
        <v>426</v>
      </c>
      <c r="P29" s="125"/>
      <c r="Q29" s="125">
        <v>120</v>
      </c>
      <c r="R29" s="125">
        <v>4</v>
      </c>
      <c r="S29" s="125">
        <v>35</v>
      </c>
      <c r="T29" s="125"/>
      <c r="U29" s="125">
        <v>35</v>
      </c>
      <c r="V29" s="125">
        <v>12</v>
      </c>
      <c r="W29" s="125"/>
      <c r="X29" s="125"/>
      <c r="Y29" s="125">
        <v>15</v>
      </c>
      <c r="Z29" s="125"/>
      <c r="AA29" s="125">
        <v>4</v>
      </c>
      <c r="AB29" s="125"/>
      <c r="AC29" s="10"/>
    </row>
    <row r="30" spans="2:29" ht="23.4" thickBot="1">
      <c r="B30" s="65" t="s">
        <v>27</v>
      </c>
      <c r="C30" s="125">
        <v>2425</v>
      </c>
      <c r="D30" s="125">
        <v>64</v>
      </c>
      <c r="E30" s="125">
        <v>239.7</v>
      </c>
      <c r="F30" s="125">
        <v>6.3</v>
      </c>
      <c r="G30" s="125">
        <v>1</v>
      </c>
      <c r="H30" s="125"/>
      <c r="I30" s="125">
        <v>22</v>
      </c>
      <c r="J30" s="125">
        <v>9</v>
      </c>
      <c r="K30" s="125">
        <v>24</v>
      </c>
      <c r="L30" s="125">
        <v>5</v>
      </c>
      <c r="M30" s="125">
        <v>1594</v>
      </c>
      <c r="N30" s="125">
        <v>13</v>
      </c>
      <c r="O30" s="125">
        <v>393</v>
      </c>
      <c r="P30" s="125">
        <v>1</v>
      </c>
      <c r="Q30" s="125">
        <v>345</v>
      </c>
      <c r="R30" s="125">
        <v>25</v>
      </c>
      <c r="S30" s="125">
        <v>109</v>
      </c>
      <c r="T30" s="125">
        <v>3</v>
      </c>
      <c r="U30" s="125">
        <v>64</v>
      </c>
      <c r="V30" s="125">
        <v>9</v>
      </c>
      <c r="W30" s="125"/>
      <c r="X30" s="125"/>
      <c r="Y30" s="125">
        <v>33</v>
      </c>
      <c r="Z30" s="125"/>
      <c r="AA30" s="125">
        <v>25</v>
      </c>
      <c r="AB30" s="125">
        <v>2</v>
      </c>
      <c r="AC30" s="10"/>
    </row>
    <row r="31" spans="2:29" ht="23.4" thickBot="1">
      <c r="B31" s="66" t="s">
        <v>28</v>
      </c>
      <c r="C31" s="125">
        <v>4288</v>
      </c>
      <c r="D31" s="125">
        <v>11</v>
      </c>
      <c r="E31" s="125">
        <v>144.69999999999999</v>
      </c>
      <c r="F31" s="125">
        <v>0.4</v>
      </c>
      <c r="G31" s="125"/>
      <c r="H31" s="125"/>
      <c r="I31" s="125">
        <v>8</v>
      </c>
      <c r="J31" s="125"/>
      <c r="K31" s="125">
        <v>16</v>
      </c>
      <c r="L31" s="125"/>
      <c r="M31" s="125">
        <v>2857</v>
      </c>
      <c r="N31" s="125">
        <v>4</v>
      </c>
      <c r="O31" s="125">
        <v>1395</v>
      </c>
      <c r="P31" s="125"/>
      <c r="Q31" s="125">
        <v>1187</v>
      </c>
      <c r="R31" s="125">
        <v>6</v>
      </c>
      <c r="S31" s="125">
        <v>419</v>
      </c>
      <c r="T31" s="125">
        <v>4</v>
      </c>
      <c r="U31" s="125">
        <v>13</v>
      </c>
      <c r="V31" s="125"/>
      <c r="W31" s="125">
        <v>19</v>
      </c>
      <c r="X31" s="125"/>
      <c r="Y31" s="125">
        <v>150</v>
      </c>
      <c r="Z31" s="125">
        <v>1</v>
      </c>
      <c r="AA31" s="125">
        <v>38</v>
      </c>
      <c r="AB31" s="125"/>
      <c r="AC31" s="10"/>
    </row>
    <row r="32" spans="2:29" ht="23.4" thickBot="1">
      <c r="B32" s="67" t="s">
        <v>29</v>
      </c>
      <c r="C32" s="125">
        <f>SUM(C7:C31)</f>
        <v>67134</v>
      </c>
      <c r="D32" s="125">
        <f>SUM(D7:D31)</f>
        <v>2086</v>
      </c>
      <c r="E32" s="176">
        <v>158.38569741338986</v>
      </c>
      <c r="F32" s="176">
        <v>4.9213895314495071</v>
      </c>
      <c r="G32" s="125">
        <f t="shared" ref="G32:AB32" si="0">SUM(G7:G31)</f>
        <v>25</v>
      </c>
      <c r="H32" s="125">
        <f t="shared" si="0"/>
        <v>5</v>
      </c>
      <c r="I32" s="125">
        <f t="shared" si="0"/>
        <v>1103</v>
      </c>
      <c r="J32" s="125">
        <f t="shared" si="0"/>
        <v>279</v>
      </c>
      <c r="K32" s="125">
        <f t="shared" si="0"/>
        <v>434</v>
      </c>
      <c r="L32" s="125">
        <f t="shared" si="0"/>
        <v>49</v>
      </c>
      <c r="M32" s="125">
        <f t="shared" si="0"/>
        <v>49647</v>
      </c>
      <c r="N32" s="125">
        <f t="shared" si="0"/>
        <v>588</v>
      </c>
      <c r="O32" s="125">
        <f t="shared" si="0"/>
        <v>24460</v>
      </c>
      <c r="P32" s="125">
        <f t="shared" si="0"/>
        <v>83</v>
      </c>
      <c r="Q32" s="125">
        <f t="shared" si="0"/>
        <v>13885</v>
      </c>
      <c r="R32" s="125">
        <f t="shared" si="0"/>
        <v>608</v>
      </c>
      <c r="S32" s="125">
        <f t="shared" si="0"/>
        <v>3561</v>
      </c>
      <c r="T32" s="125">
        <f t="shared" si="0"/>
        <v>178</v>
      </c>
      <c r="U32" s="125">
        <f t="shared" si="0"/>
        <v>794</v>
      </c>
      <c r="V32" s="125">
        <f t="shared" si="0"/>
        <v>296</v>
      </c>
      <c r="W32" s="125">
        <f>SUM(W7:W31)</f>
        <v>148</v>
      </c>
      <c r="X32" s="125">
        <f t="shared" si="0"/>
        <v>2</v>
      </c>
      <c r="Y32" s="125">
        <f t="shared" si="0"/>
        <v>858</v>
      </c>
      <c r="Z32" s="125">
        <f t="shared" si="0"/>
        <v>9</v>
      </c>
      <c r="AA32" s="125">
        <f t="shared" si="0"/>
        <v>457</v>
      </c>
      <c r="AB32" s="125">
        <f t="shared" si="0"/>
        <v>9</v>
      </c>
      <c r="AC32" s="10"/>
    </row>
    <row r="33" spans="3:28" ht="17.399999999999999">
      <c r="C33" s="62"/>
      <c r="D33" s="62"/>
      <c r="E33" s="177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</row>
  </sheetData>
  <mergeCells count="16">
    <mergeCell ref="AA5:AB5"/>
    <mergeCell ref="C3:F3"/>
    <mergeCell ref="B4:B6"/>
    <mergeCell ref="C4:D5"/>
    <mergeCell ref="E4:F5"/>
    <mergeCell ref="G4:AB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</mergeCells>
  <pageMargins left="0.19685039370078741" right="0.23622047244094491" top="0.27559055118110237" bottom="0.23622047244094491" header="0.19685039370078741" footer="0.19685039370078741"/>
  <pageSetup paperSize="9" scale="5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E33"/>
  <sheetViews>
    <sheetView workbookViewId="0">
      <selection activeCell="B2" sqref="B2"/>
    </sheetView>
  </sheetViews>
  <sheetFormatPr defaultRowHeight="13.2"/>
  <cols>
    <col min="2" max="2" width="17.6640625" customWidth="1"/>
    <col min="3" max="3" width="9.44140625" bestFit="1" customWidth="1"/>
    <col min="4" max="4" width="8.6640625" bestFit="1" customWidth="1"/>
    <col min="5" max="5" width="13.109375" bestFit="1" customWidth="1"/>
  </cols>
  <sheetData>
    <row r="2" spans="2:5">
      <c r="B2" t="s">
        <v>226</v>
      </c>
    </row>
    <row r="3" spans="2:5">
      <c r="B3" t="s">
        <v>197</v>
      </c>
    </row>
    <row r="4" spans="2:5" ht="13.8" thickBot="1"/>
    <row r="5" spans="2:5">
      <c r="B5" s="19"/>
      <c r="C5" s="26"/>
      <c r="D5" s="26"/>
      <c r="E5" s="26"/>
    </row>
    <row r="6" spans="2:5">
      <c r="B6" s="34" t="s">
        <v>85</v>
      </c>
      <c r="C6" s="27" t="s">
        <v>83</v>
      </c>
      <c r="D6" s="27" t="s">
        <v>84</v>
      </c>
      <c r="E6" s="33" t="s">
        <v>196</v>
      </c>
    </row>
    <row r="7" spans="2:5" ht="13.8" thickBot="1">
      <c r="B7" s="24"/>
      <c r="C7" s="28"/>
      <c r="D7" s="28"/>
      <c r="E7" s="28"/>
    </row>
    <row r="8" spans="2:5" ht="15.6">
      <c r="B8" s="32" t="s">
        <v>5</v>
      </c>
      <c r="C8" s="16">
        <v>8</v>
      </c>
      <c r="D8" s="16">
        <v>8</v>
      </c>
      <c r="E8" s="124">
        <f>IF(C8=0,0,D8*100/C8)</f>
        <v>100</v>
      </c>
    </row>
    <row r="9" spans="2:5" ht="15.6">
      <c r="B9" s="30" t="s">
        <v>6</v>
      </c>
      <c r="C9" s="6">
        <v>25</v>
      </c>
      <c r="D9" s="6">
        <v>24</v>
      </c>
      <c r="E9" s="124">
        <f t="shared" ref="E9:E32" si="0">IF(C9=0,0,D9*100/C9)</f>
        <v>96</v>
      </c>
    </row>
    <row r="10" spans="2:5" ht="15.6">
      <c r="B10" s="30" t="s">
        <v>7</v>
      </c>
      <c r="C10" s="6">
        <v>20</v>
      </c>
      <c r="D10" s="6">
        <v>7</v>
      </c>
      <c r="E10" s="124">
        <f t="shared" si="0"/>
        <v>35</v>
      </c>
    </row>
    <row r="11" spans="2:5" ht="15.6">
      <c r="B11" s="30" t="s">
        <v>8</v>
      </c>
      <c r="C11" s="6">
        <v>45</v>
      </c>
      <c r="D11" s="6">
        <v>33</v>
      </c>
      <c r="E11" s="124">
        <f t="shared" si="0"/>
        <v>73.333333333333329</v>
      </c>
    </row>
    <row r="12" spans="2:5" ht="15.6">
      <c r="B12" s="30" t="s">
        <v>9</v>
      </c>
      <c r="C12" s="6">
        <v>141</v>
      </c>
      <c r="D12" s="6"/>
      <c r="E12" s="124">
        <f t="shared" si="0"/>
        <v>0</v>
      </c>
    </row>
    <row r="13" spans="2:5" ht="15.6">
      <c r="B13" s="30" t="s">
        <v>10</v>
      </c>
      <c r="C13" s="6">
        <v>243</v>
      </c>
      <c r="D13" s="6">
        <v>0</v>
      </c>
      <c r="E13" s="124">
        <f t="shared" si="0"/>
        <v>0</v>
      </c>
    </row>
    <row r="14" spans="2:5" ht="15.6">
      <c r="B14" s="30" t="s">
        <v>11</v>
      </c>
      <c r="C14" s="6"/>
      <c r="D14" s="6"/>
      <c r="E14" s="124">
        <f t="shared" si="0"/>
        <v>0</v>
      </c>
    </row>
    <row r="15" spans="2:5" ht="15.6">
      <c r="B15" s="30" t="s">
        <v>41</v>
      </c>
      <c r="C15" s="6">
        <v>58</v>
      </c>
      <c r="D15" s="6">
        <v>38</v>
      </c>
      <c r="E15" s="124">
        <f t="shared" si="0"/>
        <v>65.517241379310349</v>
      </c>
    </row>
    <row r="16" spans="2:5" ht="15.6">
      <c r="B16" s="30" t="s">
        <v>12</v>
      </c>
      <c r="C16" s="6">
        <v>174</v>
      </c>
      <c r="D16" s="6">
        <v>5</v>
      </c>
      <c r="E16" s="124">
        <f t="shared" si="0"/>
        <v>2.8735632183908044</v>
      </c>
    </row>
    <row r="17" spans="2:5" ht="15.6">
      <c r="B17" s="30" t="s">
        <v>13</v>
      </c>
      <c r="C17" s="6">
        <v>9</v>
      </c>
      <c r="D17" s="6">
        <v>4</v>
      </c>
      <c r="E17" s="124">
        <f t="shared" si="0"/>
        <v>44.444444444444443</v>
      </c>
    </row>
    <row r="18" spans="2:5" ht="15.6">
      <c r="B18" s="30" t="s">
        <v>14</v>
      </c>
      <c r="C18" s="6">
        <v>454</v>
      </c>
      <c r="D18" s="6"/>
      <c r="E18" s="124">
        <f t="shared" si="0"/>
        <v>0</v>
      </c>
    </row>
    <row r="19" spans="2:5" ht="15.6">
      <c r="B19" s="30" t="s">
        <v>15</v>
      </c>
      <c r="C19" s="6">
        <v>165</v>
      </c>
      <c r="D19" s="6"/>
      <c r="E19" s="124">
        <f t="shared" si="0"/>
        <v>0</v>
      </c>
    </row>
    <row r="20" spans="2:5" ht="15.6">
      <c r="B20" s="30" t="s">
        <v>16</v>
      </c>
      <c r="C20" s="6">
        <v>79</v>
      </c>
      <c r="D20" s="6">
        <v>79</v>
      </c>
      <c r="E20" s="124">
        <f t="shared" si="0"/>
        <v>100</v>
      </c>
    </row>
    <row r="21" spans="2:5" ht="15.6">
      <c r="B21" s="30" t="s">
        <v>17</v>
      </c>
      <c r="C21" s="6">
        <v>263</v>
      </c>
      <c r="D21" s="6">
        <v>5</v>
      </c>
      <c r="E21" s="124">
        <f t="shared" si="0"/>
        <v>1.9011406844106464</v>
      </c>
    </row>
    <row r="22" spans="2:5" ht="15.6">
      <c r="B22" s="30" t="s">
        <v>18</v>
      </c>
      <c r="C22" s="6"/>
      <c r="D22" s="6">
        <v>1</v>
      </c>
      <c r="E22" s="124">
        <f t="shared" si="0"/>
        <v>0</v>
      </c>
    </row>
    <row r="23" spans="2:5" ht="15.6">
      <c r="B23" s="30" t="s">
        <v>19</v>
      </c>
      <c r="C23" s="6"/>
      <c r="D23" s="6"/>
      <c r="E23" s="124">
        <f t="shared" si="0"/>
        <v>0</v>
      </c>
    </row>
    <row r="24" spans="2:5" ht="15.6">
      <c r="B24" s="30" t="s">
        <v>20</v>
      </c>
      <c r="C24" s="6"/>
      <c r="D24" s="6"/>
      <c r="E24" s="124">
        <f t="shared" si="0"/>
        <v>0</v>
      </c>
    </row>
    <row r="25" spans="2:5" ht="15.6">
      <c r="B25" s="30" t="s">
        <v>21</v>
      </c>
      <c r="C25" s="6"/>
      <c r="D25" s="6"/>
      <c r="E25" s="124">
        <f t="shared" si="0"/>
        <v>0</v>
      </c>
    </row>
    <row r="26" spans="2:5" ht="15.6">
      <c r="B26" s="30" t="s">
        <v>22</v>
      </c>
      <c r="C26" s="6">
        <v>124</v>
      </c>
      <c r="D26" s="6">
        <v>1</v>
      </c>
      <c r="E26" s="124">
        <f t="shared" si="0"/>
        <v>0.80645161290322576</v>
      </c>
    </row>
    <row r="27" spans="2:5" ht="15.6">
      <c r="B27" s="30" t="s">
        <v>23</v>
      </c>
      <c r="C27" s="6"/>
      <c r="D27" s="6"/>
      <c r="E27" s="124">
        <f t="shared" si="0"/>
        <v>0</v>
      </c>
    </row>
    <row r="28" spans="2:5" ht="15.6">
      <c r="B28" s="30" t="s">
        <v>24</v>
      </c>
      <c r="C28" s="6">
        <v>501</v>
      </c>
      <c r="D28" s="6">
        <v>250</v>
      </c>
      <c r="E28" s="124">
        <f t="shared" si="0"/>
        <v>49.900199600798402</v>
      </c>
    </row>
    <row r="29" spans="2:5" ht="15.6">
      <c r="B29" s="30" t="s">
        <v>25</v>
      </c>
      <c r="C29" s="6">
        <v>31</v>
      </c>
      <c r="D29" s="6"/>
      <c r="E29" s="124">
        <f t="shared" si="0"/>
        <v>0</v>
      </c>
    </row>
    <row r="30" spans="2:5" ht="15.6">
      <c r="B30" s="30" t="s">
        <v>26</v>
      </c>
      <c r="C30" s="6"/>
      <c r="D30" s="6"/>
      <c r="E30" s="124">
        <f t="shared" si="0"/>
        <v>0</v>
      </c>
    </row>
    <row r="31" spans="2:5" ht="15.6">
      <c r="B31" s="30" t="s">
        <v>27</v>
      </c>
      <c r="C31" s="6">
        <v>76</v>
      </c>
      <c r="D31" s="6"/>
      <c r="E31" s="124">
        <f t="shared" si="0"/>
        <v>0</v>
      </c>
    </row>
    <row r="32" spans="2:5" ht="15.6">
      <c r="B32" s="30" t="s">
        <v>28</v>
      </c>
      <c r="C32" s="6">
        <v>72</v>
      </c>
      <c r="D32" s="6">
        <v>64</v>
      </c>
      <c r="E32" s="124">
        <f t="shared" si="0"/>
        <v>88.888888888888886</v>
      </c>
    </row>
    <row r="33" spans="2:5" ht="15.6">
      <c r="B33" s="30" t="s">
        <v>29</v>
      </c>
      <c r="C33" s="6">
        <f>SUM(C8:C32)</f>
        <v>2488</v>
      </c>
      <c r="D33" s="6">
        <f>SUM(D8:D32)</f>
        <v>519</v>
      </c>
      <c r="E33" s="124">
        <f>IF(C33=0,0,D33*100/C33)</f>
        <v>20.860128617363344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3:S36"/>
  <sheetViews>
    <sheetView workbookViewId="0">
      <selection activeCell="B3" sqref="B3"/>
    </sheetView>
  </sheetViews>
  <sheetFormatPr defaultRowHeight="13.2"/>
  <cols>
    <col min="1" max="1" width="16.44140625" customWidth="1"/>
    <col min="2" max="2" width="5.109375" customWidth="1"/>
    <col min="3" max="3" width="8.88671875" bestFit="1" customWidth="1"/>
    <col min="6" max="6" width="19.44140625" bestFit="1" customWidth="1"/>
    <col min="7" max="7" width="9.5546875" customWidth="1"/>
    <col min="8" max="8" width="8.109375" customWidth="1"/>
    <col min="9" max="9" width="6.88671875" customWidth="1"/>
    <col min="10" max="10" width="8" customWidth="1"/>
    <col min="11" max="11" width="7.5546875" customWidth="1"/>
    <col min="12" max="12" width="10.6640625" bestFit="1" customWidth="1"/>
    <col min="13" max="13" width="5.5546875" customWidth="1"/>
    <col min="14" max="14" width="7" bestFit="1" customWidth="1"/>
    <col min="15" max="15" width="4.6640625" customWidth="1"/>
    <col min="16" max="16" width="5.5546875" customWidth="1"/>
    <col min="17" max="17" width="10.33203125" bestFit="1" customWidth="1"/>
    <col min="19" max="19" width="9.6640625" bestFit="1" customWidth="1"/>
  </cols>
  <sheetData>
    <row r="3" spans="1:19">
      <c r="A3" s="31"/>
      <c r="B3" s="31" t="s">
        <v>227</v>
      </c>
      <c r="C3" s="31"/>
      <c r="D3" s="31"/>
      <c r="E3" s="31"/>
      <c r="F3" s="31"/>
    </row>
    <row r="4" spans="1:19" ht="13.8" thickBot="1"/>
    <row r="5" spans="1:19">
      <c r="A5" s="19"/>
      <c r="B5" s="8" t="s">
        <v>87</v>
      </c>
      <c r="C5" s="35"/>
      <c r="D5" s="8" t="s">
        <v>89</v>
      </c>
      <c r="E5" s="35"/>
      <c r="F5" s="35"/>
      <c r="G5" s="8" t="s">
        <v>135</v>
      </c>
      <c r="H5" s="36"/>
      <c r="I5" s="246" t="s">
        <v>198</v>
      </c>
      <c r="J5" s="247"/>
      <c r="K5" s="247"/>
      <c r="L5" s="248"/>
      <c r="M5" s="246" t="s">
        <v>99</v>
      </c>
      <c r="N5" s="247"/>
      <c r="O5" s="247"/>
      <c r="P5" s="247"/>
      <c r="Q5" s="247"/>
      <c r="R5" s="248"/>
      <c r="S5" s="7" t="s">
        <v>108</v>
      </c>
    </row>
    <row r="6" spans="1:19">
      <c r="A6" s="22"/>
      <c r="B6" s="15"/>
      <c r="C6" s="39"/>
      <c r="D6" s="15" t="s">
        <v>88</v>
      </c>
      <c r="E6" s="39"/>
      <c r="F6" s="39"/>
      <c r="G6" s="249" t="s">
        <v>136</v>
      </c>
      <c r="H6" s="250"/>
      <c r="I6" s="37"/>
      <c r="J6" s="10"/>
      <c r="K6" s="10"/>
      <c r="L6" s="38"/>
      <c r="M6" s="15"/>
      <c r="N6" s="39"/>
      <c r="O6" s="39"/>
      <c r="P6" s="39"/>
      <c r="Q6" s="39"/>
      <c r="R6" s="40"/>
      <c r="S6" s="41" t="s">
        <v>109</v>
      </c>
    </row>
    <row r="7" spans="1:19">
      <c r="A7" s="22" t="s">
        <v>50</v>
      </c>
      <c r="B7" s="7" t="s">
        <v>83</v>
      </c>
      <c r="C7" s="7" t="s">
        <v>86</v>
      </c>
      <c r="D7" s="7" t="s">
        <v>83</v>
      </c>
      <c r="E7" s="7" t="s">
        <v>86</v>
      </c>
      <c r="F7" s="10" t="s">
        <v>93</v>
      </c>
      <c r="G7" s="8" t="s">
        <v>137</v>
      </c>
      <c r="H7" s="7" t="s">
        <v>138</v>
      </c>
      <c r="I7" s="7" t="s">
        <v>141</v>
      </c>
      <c r="J7" s="7" t="s">
        <v>143</v>
      </c>
      <c r="K7" s="36" t="s">
        <v>143</v>
      </c>
      <c r="L7" s="36" t="s">
        <v>97</v>
      </c>
      <c r="M7" s="43" t="s">
        <v>100</v>
      </c>
      <c r="N7" s="43" t="s">
        <v>101</v>
      </c>
      <c r="O7" s="43" t="s">
        <v>102</v>
      </c>
      <c r="P7" s="43" t="s">
        <v>103</v>
      </c>
      <c r="Q7" s="7" t="s">
        <v>104</v>
      </c>
      <c r="R7" s="7" t="s">
        <v>105</v>
      </c>
      <c r="S7" s="41" t="s">
        <v>110</v>
      </c>
    </row>
    <row r="8" spans="1:19">
      <c r="A8" s="22"/>
      <c r="B8" s="41" t="s">
        <v>188</v>
      </c>
      <c r="C8" s="41"/>
      <c r="D8" s="41"/>
      <c r="E8" s="41" t="s">
        <v>90</v>
      </c>
      <c r="F8" s="10" t="s">
        <v>94</v>
      </c>
      <c r="G8" s="37" t="s">
        <v>111</v>
      </c>
      <c r="H8" s="41" t="s">
        <v>139</v>
      </c>
      <c r="I8" s="41" t="s">
        <v>142</v>
      </c>
      <c r="J8" s="41" t="s">
        <v>96</v>
      </c>
      <c r="K8" s="38" t="s">
        <v>145</v>
      </c>
      <c r="L8" s="38" t="s">
        <v>98</v>
      </c>
      <c r="M8" s="41"/>
      <c r="N8" s="41"/>
      <c r="O8" s="41"/>
      <c r="P8" s="41"/>
      <c r="Q8" s="41" t="s">
        <v>199</v>
      </c>
      <c r="R8" s="41" t="s">
        <v>106</v>
      </c>
      <c r="S8" s="41" t="s">
        <v>112</v>
      </c>
    </row>
    <row r="9" spans="1:19" ht="15.6">
      <c r="A9" s="29"/>
      <c r="B9" s="41"/>
      <c r="C9" s="41"/>
      <c r="D9" s="41"/>
      <c r="E9" s="41" t="s">
        <v>91</v>
      </c>
      <c r="F9" s="10" t="s">
        <v>95</v>
      </c>
      <c r="G9" s="37"/>
      <c r="H9" s="41" t="s">
        <v>140</v>
      </c>
      <c r="I9" s="41"/>
      <c r="J9" s="41" t="s">
        <v>144</v>
      </c>
      <c r="K9" s="38" t="s">
        <v>147</v>
      </c>
      <c r="L9" s="38" t="s">
        <v>148</v>
      </c>
      <c r="M9" s="41"/>
      <c r="N9" s="41"/>
      <c r="O9" s="41"/>
      <c r="P9" s="41"/>
      <c r="Q9" s="41" t="s">
        <v>115</v>
      </c>
      <c r="R9" s="41" t="s">
        <v>107</v>
      </c>
      <c r="S9" s="41" t="s">
        <v>113</v>
      </c>
    </row>
    <row r="10" spans="1:19" ht="15.6">
      <c r="A10" s="29"/>
      <c r="B10" s="41"/>
      <c r="C10" s="41"/>
      <c r="D10" s="41"/>
      <c r="E10" s="41" t="s">
        <v>92</v>
      </c>
      <c r="F10" s="10"/>
      <c r="G10" s="37"/>
      <c r="H10" s="41"/>
      <c r="I10" s="41"/>
      <c r="J10" s="41"/>
      <c r="K10" s="38" t="s">
        <v>146</v>
      </c>
      <c r="L10" s="38"/>
      <c r="M10" s="41"/>
      <c r="N10" s="41"/>
      <c r="O10" s="41"/>
      <c r="P10" s="41"/>
      <c r="Q10" s="41"/>
      <c r="R10" s="41"/>
      <c r="S10" s="41" t="s">
        <v>114</v>
      </c>
    </row>
    <row r="11" spans="1:19" ht="15.6">
      <c r="A11" s="30" t="s">
        <v>5</v>
      </c>
      <c r="B11" s="6">
        <v>10</v>
      </c>
      <c r="C11" s="6">
        <v>10</v>
      </c>
      <c r="D11" s="6">
        <v>125</v>
      </c>
      <c r="E11" s="6">
        <v>122</v>
      </c>
      <c r="F11" s="153">
        <v>95</v>
      </c>
      <c r="G11" s="6">
        <v>381</v>
      </c>
      <c r="H11" s="6">
        <v>984</v>
      </c>
      <c r="I11" s="6">
        <v>1147</v>
      </c>
      <c r="J11" s="6">
        <v>238</v>
      </c>
      <c r="K11" s="6">
        <v>149</v>
      </c>
      <c r="L11" s="6">
        <v>136</v>
      </c>
      <c r="M11" s="6">
        <v>250</v>
      </c>
      <c r="N11" s="6">
        <v>3905</v>
      </c>
      <c r="O11" s="6">
        <v>40</v>
      </c>
      <c r="P11" s="6">
        <v>35</v>
      </c>
      <c r="Q11" s="6">
        <v>5</v>
      </c>
      <c r="R11" s="6">
        <v>6</v>
      </c>
      <c r="S11" s="6">
        <v>910</v>
      </c>
    </row>
    <row r="12" spans="1:19" ht="15.6">
      <c r="A12" s="30" t="s">
        <v>6</v>
      </c>
      <c r="B12" s="6">
        <v>23</v>
      </c>
      <c r="C12" s="6">
        <v>23</v>
      </c>
      <c r="D12" s="6">
        <v>23</v>
      </c>
      <c r="E12" s="6">
        <v>23</v>
      </c>
      <c r="F12" s="153">
        <v>20</v>
      </c>
      <c r="G12" s="6">
        <v>107</v>
      </c>
      <c r="H12" s="6">
        <v>816</v>
      </c>
      <c r="I12" s="6">
        <v>210</v>
      </c>
      <c r="J12" s="6">
        <v>196</v>
      </c>
      <c r="K12" s="6">
        <v>37</v>
      </c>
      <c r="L12" s="6">
        <v>25</v>
      </c>
      <c r="M12" s="6">
        <v>305</v>
      </c>
      <c r="N12" s="6">
        <v>1300</v>
      </c>
      <c r="O12" s="6">
        <v>7</v>
      </c>
      <c r="P12" s="6">
        <v>4</v>
      </c>
      <c r="Q12" s="6">
        <v>2</v>
      </c>
      <c r="R12" s="6">
        <v>4</v>
      </c>
      <c r="S12" s="6">
        <v>8</v>
      </c>
    </row>
    <row r="13" spans="1:19" ht="15.6">
      <c r="A13" s="30" t="s">
        <v>7</v>
      </c>
      <c r="B13" s="6">
        <v>15</v>
      </c>
      <c r="C13" s="6">
        <v>15</v>
      </c>
      <c r="D13" s="6">
        <v>156</v>
      </c>
      <c r="E13" s="6">
        <v>146</v>
      </c>
      <c r="F13" s="153">
        <v>143</v>
      </c>
      <c r="G13" s="6">
        <v>1713</v>
      </c>
      <c r="H13" s="6">
        <v>3274</v>
      </c>
      <c r="I13" s="6">
        <v>2798</v>
      </c>
      <c r="J13" s="6">
        <v>97</v>
      </c>
      <c r="K13" s="6">
        <v>156</v>
      </c>
      <c r="L13" s="6">
        <v>981</v>
      </c>
      <c r="M13" s="6">
        <v>467</v>
      </c>
      <c r="N13" s="6">
        <v>12964</v>
      </c>
      <c r="O13" s="6">
        <v>48</v>
      </c>
      <c r="P13" s="6">
        <v>24</v>
      </c>
      <c r="Q13" s="6">
        <v>23</v>
      </c>
      <c r="R13" s="6">
        <v>9</v>
      </c>
      <c r="S13" s="6">
        <v>95</v>
      </c>
    </row>
    <row r="14" spans="1:19" ht="15.6">
      <c r="A14" s="30" t="s">
        <v>8</v>
      </c>
      <c r="B14" s="6">
        <v>0</v>
      </c>
      <c r="C14" s="6">
        <v>0</v>
      </c>
      <c r="D14" s="6">
        <v>32</v>
      </c>
      <c r="E14" s="6">
        <v>0</v>
      </c>
      <c r="F14" s="153">
        <v>113</v>
      </c>
      <c r="G14" s="6">
        <v>423</v>
      </c>
      <c r="H14" s="6">
        <v>1036</v>
      </c>
      <c r="I14" s="6">
        <v>662</v>
      </c>
      <c r="J14" s="6">
        <v>58</v>
      </c>
      <c r="K14" s="6">
        <v>141</v>
      </c>
      <c r="L14" s="6">
        <v>275</v>
      </c>
      <c r="M14" s="6">
        <v>133</v>
      </c>
      <c r="N14" s="6">
        <v>3170</v>
      </c>
      <c r="O14" s="6">
        <v>65</v>
      </c>
      <c r="P14" s="6">
        <v>19</v>
      </c>
      <c r="Q14" s="6">
        <v>12</v>
      </c>
      <c r="R14" s="6">
        <v>20</v>
      </c>
      <c r="S14" s="6">
        <v>96</v>
      </c>
    </row>
    <row r="15" spans="1:19" ht="15.6">
      <c r="A15" s="30" t="s">
        <v>9</v>
      </c>
      <c r="B15" s="6">
        <v>1</v>
      </c>
      <c r="C15" s="6">
        <v>1</v>
      </c>
      <c r="D15" s="6">
        <v>56</v>
      </c>
      <c r="E15" s="6">
        <v>56</v>
      </c>
      <c r="F15" s="153"/>
      <c r="G15" s="6">
        <v>153</v>
      </c>
      <c r="H15" s="6">
        <v>354</v>
      </c>
      <c r="I15" s="6">
        <v>2017</v>
      </c>
      <c r="J15" s="6">
        <v>1446</v>
      </c>
      <c r="K15" s="6">
        <v>289</v>
      </c>
      <c r="L15" s="6">
        <v>217</v>
      </c>
      <c r="M15" s="6">
        <v>96</v>
      </c>
      <c r="N15" s="6">
        <v>29</v>
      </c>
      <c r="O15" s="6">
        <v>7</v>
      </c>
      <c r="P15" s="6">
        <v>7</v>
      </c>
      <c r="Q15" s="6">
        <v>8</v>
      </c>
      <c r="R15" s="6">
        <v>8</v>
      </c>
      <c r="S15" s="6">
        <v>45</v>
      </c>
    </row>
    <row r="16" spans="1:19" ht="15.6">
      <c r="A16" s="30" t="s">
        <v>10</v>
      </c>
      <c r="B16" s="6">
        <v>2</v>
      </c>
      <c r="C16" s="6">
        <v>2</v>
      </c>
      <c r="D16" s="6">
        <v>44</v>
      </c>
      <c r="E16" s="6">
        <v>44</v>
      </c>
      <c r="F16" s="153">
        <v>44</v>
      </c>
      <c r="G16" s="6">
        <v>203</v>
      </c>
      <c r="H16" s="6">
        <v>434</v>
      </c>
      <c r="I16" s="6">
        <v>397</v>
      </c>
      <c r="J16" s="6">
        <v>119</v>
      </c>
      <c r="K16" s="6">
        <v>64</v>
      </c>
      <c r="L16" s="6">
        <v>72</v>
      </c>
      <c r="M16" s="6">
        <v>27</v>
      </c>
      <c r="N16" s="6">
        <v>721</v>
      </c>
      <c r="O16" s="6">
        <v>5</v>
      </c>
      <c r="P16" s="6"/>
      <c r="Q16" s="6"/>
      <c r="R16" s="6">
        <v>2</v>
      </c>
      <c r="S16" s="6">
        <v>10</v>
      </c>
    </row>
    <row r="17" spans="1:19" ht="15.6">
      <c r="A17" s="30" t="s">
        <v>11</v>
      </c>
      <c r="B17" s="6"/>
      <c r="C17" s="6"/>
      <c r="D17" s="6">
        <v>21</v>
      </c>
      <c r="E17" s="6">
        <v>21</v>
      </c>
      <c r="F17" s="153">
        <v>21</v>
      </c>
      <c r="G17" s="6">
        <v>288</v>
      </c>
      <c r="H17" s="6">
        <v>746</v>
      </c>
      <c r="I17" s="6">
        <v>1080</v>
      </c>
      <c r="J17" s="6">
        <v>42</v>
      </c>
      <c r="K17" s="6">
        <v>110</v>
      </c>
      <c r="L17" s="6">
        <v>51</v>
      </c>
      <c r="M17" s="6">
        <v>209</v>
      </c>
      <c r="N17" s="6">
        <v>7219</v>
      </c>
      <c r="O17" s="6">
        <v>36</v>
      </c>
      <c r="P17" s="6">
        <v>20</v>
      </c>
      <c r="Q17" s="6">
        <v>9</v>
      </c>
      <c r="R17" s="6"/>
      <c r="S17" s="6">
        <v>67</v>
      </c>
    </row>
    <row r="18" spans="1:19" s="89" customFormat="1" ht="15.6">
      <c r="A18" s="30" t="s">
        <v>41</v>
      </c>
      <c r="B18" s="90">
        <v>23</v>
      </c>
      <c r="C18" s="90">
        <v>23</v>
      </c>
      <c r="D18" s="90">
        <v>87</v>
      </c>
      <c r="E18" s="90">
        <v>58</v>
      </c>
      <c r="F18" s="154">
        <v>87</v>
      </c>
      <c r="G18" s="90">
        <v>810</v>
      </c>
      <c r="H18" s="90">
        <v>2967</v>
      </c>
      <c r="I18" s="90">
        <v>773</v>
      </c>
      <c r="J18" s="90">
        <v>191</v>
      </c>
      <c r="K18" s="90">
        <v>341</v>
      </c>
      <c r="L18" s="90">
        <v>258</v>
      </c>
      <c r="M18" s="90">
        <v>136</v>
      </c>
      <c r="N18" s="90">
        <v>2413</v>
      </c>
      <c r="O18" s="90">
        <v>18</v>
      </c>
      <c r="P18" s="90">
        <v>2</v>
      </c>
      <c r="Q18" s="90"/>
      <c r="R18" s="90">
        <v>5</v>
      </c>
      <c r="S18" s="90">
        <v>46</v>
      </c>
    </row>
    <row r="19" spans="1:19" ht="15.6">
      <c r="A19" s="30" t="s">
        <v>12</v>
      </c>
      <c r="B19" s="6"/>
      <c r="C19" s="6"/>
      <c r="D19" s="6">
        <v>73</v>
      </c>
      <c r="E19" s="6"/>
      <c r="F19" s="153">
        <v>17</v>
      </c>
      <c r="G19" s="6">
        <v>1793</v>
      </c>
      <c r="H19" s="6">
        <v>3445</v>
      </c>
      <c r="I19" s="6">
        <v>1068</v>
      </c>
      <c r="J19" s="6">
        <v>171</v>
      </c>
      <c r="K19" s="6">
        <v>104</v>
      </c>
      <c r="L19" s="6">
        <v>140</v>
      </c>
      <c r="M19" s="6">
        <v>57</v>
      </c>
      <c r="N19" s="6">
        <v>7391</v>
      </c>
      <c r="O19" s="6">
        <v>28</v>
      </c>
      <c r="P19" s="6">
        <v>3</v>
      </c>
      <c r="Q19" s="6">
        <v>2</v>
      </c>
      <c r="R19" s="6">
        <v>1</v>
      </c>
      <c r="S19" s="6">
        <v>97</v>
      </c>
    </row>
    <row r="20" spans="1:19" ht="15.6">
      <c r="A20" s="30" t="s">
        <v>13</v>
      </c>
      <c r="B20" s="6"/>
      <c r="C20" s="6"/>
      <c r="D20" s="6">
        <v>58</v>
      </c>
      <c r="E20" s="6">
        <v>58</v>
      </c>
      <c r="F20" s="153">
        <v>32</v>
      </c>
      <c r="G20" s="6">
        <v>227</v>
      </c>
      <c r="H20" s="6">
        <v>617</v>
      </c>
      <c r="I20" s="6">
        <v>1169</v>
      </c>
      <c r="J20" s="6">
        <v>218</v>
      </c>
      <c r="K20" s="6">
        <v>87</v>
      </c>
      <c r="L20" s="6">
        <v>84</v>
      </c>
      <c r="M20" s="6">
        <v>55</v>
      </c>
      <c r="N20" s="6">
        <v>19468</v>
      </c>
      <c r="O20" s="6">
        <v>24</v>
      </c>
      <c r="P20" s="6">
        <v>12</v>
      </c>
      <c r="Q20" s="6">
        <v>12</v>
      </c>
      <c r="R20" s="6"/>
      <c r="S20" s="6">
        <v>8</v>
      </c>
    </row>
    <row r="21" spans="1:19" ht="15.6">
      <c r="A21" s="30" t="s">
        <v>14</v>
      </c>
      <c r="B21" s="6"/>
      <c r="C21" s="6"/>
      <c r="D21" s="6">
        <v>49</v>
      </c>
      <c r="E21" s="6">
        <v>49</v>
      </c>
      <c r="F21" s="153">
        <v>49</v>
      </c>
      <c r="G21" s="6">
        <v>216</v>
      </c>
      <c r="H21" s="6">
        <v>896</v>
      </c>
      <c r="I21" s="6">
        <v>1191</v>
      </c>
      <c r="J21" s="6">
        <v>168</v>
      </c>
      <c r="K21" s="6">
        <v>179</v>
      </c>
      <c r="L21" s="6">
        <v>105</v>
      </c>
      <c r="M21" s="6">
        <v>85</v>
      </c>
      <c r="N21" s="6">
        <v>1211</v>
      </c>
      <c r="O21" s="6">
        <v>7</v>
      </c>
      <c r="P21" s="6">
        <v>3</v>
      </c>
      <c r="Q21" s="6">
        <v>2</v>
      </c>
      <c r="R21" s="6"/>
      <c r="S21" s="6">
        <v>103</v>
      </c>
    </row>
    <row r="22" spans="1:19" ht="15.6">
      <c r="A22" s="30" t="s">
        <v>15</v>
      </c>
      <c r="B22" s="6">
        <v>52</v>
      </c>
      <c r="C22" s="6">
        <v>42</v>
      </c>
      <c r="D22" s="6">
        <v>55</v>
      </c>
      <c r="E22" s="6">
        <v>39</v>
      </c>
      <c r="F22" s="153"/>
      <c r="G22" s="6">
        <v>316</v>
      </c>
      <c r="H22" s="6">
        <v>785</v>
      </c>
      <c r="I22" s="6">
        <v>182</v>
      </c>
      <c r="J22" s="6">
        <v>88</v>
      </c>
      <c r="K22" s="6">
        <v>46</v>
      </c>
      <c r="L22" s="6">
        <v>15</v>
      </c>
      <c r="M22" s="6">
        <v>66</v>
      </c>
      <c r="N22" s="6">
        <v>2456</v>
      </c>
      <c r="O22" s="6">
        <v>57</v>
      </c>
      <c r="P22" s="6">
        <v>25</v>
      </c>
      <c r="Q22" s="6">
        <v>2</v>
      </c>
      <c r="R22" s="6">
        <v>8</v>
      </c>
      <c r="S22" s="6">
        <v>33</v>
      </c>
    </row>
    <row r="23" spans="1:19" ht="15.6">
      <c r="A23" s="30" t="s">
        <v>16</v>
      </c>
      <c r="B23" s="6"/>
      <c r="C23" s="6"/>
      <c r="D23" s="6">
        <v>81</v>
      </c>
      <c r="E23" s="6">
        <v>81</v>
      </c>
      <c r="F23" s="153">
        <v>81</v>
      </c>
      <c r="G23" s="6">
        <v>142</v>
      </c>
      <c r="H23" s="6">
        <v>371</v>
      </c>
      <c r="I23" s="6">
        <v>593</v>
      </c>
      <c r="J23" s="6">
        <v>23</v>
      </c>
      <c r="K23" s="6">
        <v>28</v>
      </c>
      <c r="L23" s="6"/>
      <c r="M23" s="6">
        <v>13</v>
      </c>
      <c r="N23" s="6">
        <v>5515</v>
      </c>
      <c r="O23" s="6"/>
      <c r="P23" s="6"/>
      <c r="Q23" s="6"/>
      <c r="R23" s="6">
        <v>8</v>
      </c>
      <c r="S23" s="6"/>
    </row>
    <row r="24" spans="1:19" ht="15.6">
      <c r="A24" s="30" t="s">
        <v>17</v>
      </c>
      <c r="B24" s="6">
        <v>2</v>
      </c>
      <c r="C24" s="6">
        <v>2</v>
      </c>
      <c r="D24" s="6">
        <v>25</v>
      </c>
      <c r="E24" s="6">
        <v>22</v>
      </c>
      <c r="F24" s="153"/>
      <c r="G24" s="6">
        <v>188</v>
      </c>
      <c r="H24" s="6">
        <v>527</v>
      </c>
      <c r="I24" s="6">
        <v>1780</v>
      </c>
      <c r="J24" s="6">
        <v>75</v>
      </c>
      <c r="K24" s="6"/>
      <c r="L24" s="6">
        <v>191</v>
      </c>
      <c r="M24" s="6">
        <v>51</v>
      </c>
      <c r="N24" s="6">
        <v>3821</v>
      </c>
      <c r="O24" s="6">
        <v>5</v>
      </c>
      <c r="P24" s="6">
        <v>15</v>
      </c>
      <c r="Q24" s="6">
        <v>2</v>
      </c>
      <c r="R24" s="6">
        <v>2</v>
      </c>
      <c r="S24" s="6">
        <v>25</v>
      </c>
    </row>
    <row r="25" spans="1:19" s="89" customFormat="1" ht="15.6">
      <c r="A25" s="30" t="s">
        <v>18</v>
      </c>
      <c r="B25" s="90">
        <v>11</v>
      </c>
      <c r="C25" s="90">
        <v>11</v>
      </c>
      <c r="D25" s="90">
        <v>82</v>
      </c>
      <c r="E25" s="90">
        <v>77</v>
      </c>
      <c r="F25" s="154">
        <v>38</v>
      </c>
      <c r="G25" s="90">
        <v>270</v>
      </c>
      <c r="H25" s="90">
        <v>618</v>
      </c>
      <c r="I25" s="90">
        <v>675</v>
      </c>
      <c r="J25" s="90">
        <v>60</v>
      </c>
      <c r="K25" s="90">
        <v>51</v>
      </c>
      <c r="L25" s="90">
        <v>28</v>
      </c>
      <c r="M25" s="90">
        <v>217</v>
      </c>
      <c r="N25" s="90">
        <v>2554</v>
      </c>
      <c r="O25" s="90">
        <v>34</v>
      </c>
      <c r="P25" s="90">
        <v>27</v>
      </c>
      <c r="Q25" s="90">
        <v>6</v>
      </c>
      <c r="R25" s="90">
        <v>4</v>
      </c>
      <c r="S25" s="90">
        <v>15</v>
      </c>
    </row>
    <row r="26" spans="1:19" ht="15.6">
      <c r="A26" s="30" t="s">
        <v>19</v>
      </c>
      <c r="B26" s="6">
        <v>10</v>
      </c>
      <c r="C26" s="6">
        <v>10</v>
      </c>
      <c r="D26" s="6">
        <v>71</v>
      </c>
      <c r="E26" s="6">
        <v>71</v>
      </c>
      <c r="F26" s="153">
        <v>4</v>
      </c>
      <c r="G26" s="6">
        <v>1854</v>
      </c>
      <c r="H26" s="6">
        <v>5680</v>
      </c>
      <c r="I26" s="6">
        <v>1679</v>
      </c>
      <c r="J26" s="6">
        <v>445</v>
      </c>
      <c r="K26" s="6">
        <v>37</v>
      </c>
      <c r="L26" s="6">
        <v>59</v>
      </c>
      <c r="M26" s="6">
        <v>233</v>
      </c>
      <c r="N26" s="6">
        <v>4196</v>
      </c>
      <c r="O26" s="6">
        <v>56</v>
      </c>
      <c r="P26" s="6">
        <v>11</v>
      </c>
      <c r="Q26" s="6">
        <v>3</v>
      </c>
      <c r="R26" s="6"/>
      <c r="S26" s="6">
        <v>473</v>
      </c>
    </row>
    <row r="27" spans="1:19" ht="15.6">
      <c r="A27" s="30" t="s">
        <v>20</v>
      </c>
      <c r="B27" s="6">
        <v>10</v>
      </c>
      <c r="C27" s="6">
        <v>10</v>
      </c>
      <c r="D27" s="6">
        <v>43</v>
      </c>
      <c r="E27" s="6">
        <v>32</v>
      </c>
      <c r="F27" s="153">
        <v>32</v>
      </c>
      <c r="G27" s="6">
        <v>401</v>
      </c>
      <c r="H27" s="6">
        <v>1458</v>
      </c>
      <c r="I27" s="6">
        <v>1258</v>
      </c>
      <c r="J27" s="6">
        <v>261</v>
      </c>
      <c r="K27" s="6">
        <v>102</v>
      </c>
      <c r="L27" s="6">
        <v>98</v>
      </c>
      <c r="M27" s="6">
        <v>475</v>
      </c>
      <c r="N27" s="6">
        <v>7693</v>
      </c>
      <c r="O27" s="6">
        <v>27</v>
      </c>
      <c r="P27" s="6">
        <v>16</v>
      </c>
      <c r="Q27" s="6">
        <v>6</v>
      </c>
      <c r="R27" s="6">
        <v>73</v>
      </c>
      <c r="S27" s="6">
        <v>240</v>
      </c>
    </row>
    <row r="28" spans="1:19" ht="15.6">
      <c r="A28" s="30" t="s">
        <v>21</v>
      </c>
      <c r="B28" s="6"/>
      <c r="C28" s="6"/>
      <c r="D28" s="6">
        <v>68</v>
      </c>
      <c r="E28" s="6">
        <v>49</v>
      </c>
      <c r="F28" s="153">
        <v>49</v>
      </c>
      <c r="G28" s="6">
        <v>233</v>
      </c>
      <c r="H28" s="6">
        <v>679</v>
      </c>
      <c r="I28" s="6">
        <v>161</v>
      </c>
      <c r="J28" s="6">
        <v>57</v>
      </c>
      <c r="K28" s="6">
        <v>35</v>
      </c>
      <c r="L28" s="6">
        <v>61</v>
      </c>
      <c r="M28" s="6">
        <v>16</v>
      </c>
      <c r="N28" s="6">
        <v>1799</v>
      </c>
      <c r="O28" s="6">
        <v>2</v>
      </c>
      <c r="P28" s="6">
        <v>8</v>
      </c>
      <c r="Q28" s="6">
        <v>1</v>
      </c>
      <c r="R28" s="6">
        <v>1</v>
      </c>
      <c r="S28" s="6">
        <v>619</v>
      </c>
    </row>
    <row r="29" spans="1:19" ht="15.6">
      <c r="A29" s="30" t="s">
        <v>22</v>
      </c>
      <c r="B29" s="6">
        <v>7</v>
      </c>
      <c r="C29" s="6">
        <v>7</v>
      </c>
      <c r="D29" s="6">
        <v>96</v>
      </c>
      <c r="E29" s="6"/>
      <c r="F29" s="153"/>
      <c r="G29" s="6">
        <v>3836</v>
      </c>
      <c r="H29" s="6">
        <v>7112</v>
      </c>
      <c r="I29" s="6">
        <v>208</v>
      </c>
      <c r="J29" s="6">
        <v>43</v>
      </c>
      <c r="K29" s="6">
        <v>76</v>
      </c>
      <c r="L29" s="6">
        <v>133</v>
      </c>
      <c r="M29" s="6">
        <v>15</v>
      </c>
      <c r="N29" s="6">
        <v>4144</v>
      </c>
      <c r="O29" s="6">
        <v>20</v>
      </c>
      <c r="P29" s="6">
        <v>5</v>
      </c>
      <c r="Q29" s="6">
        <v>6</v>
      </c>
      <c r="R29" s="6"/>
      <c r="S29" s="6">
        <v>110</v>
      </c>
    </row>
    <row r="30" spans="1:19" ht="15.6">
      <c r="A30" s="30" t="s">
        <v>23</v>
      </c>
      <c r="B30" s="6">
        <v>1</v>
      </c>
      <c r="C30" s="6"/>
      <c r="D30" s="6">
        <v>31</v>
      </c>
      <c r="E30" s="6">
        <v>31</v>
      </c>
      <c r="F30" s="153">
        <v>31</v>
      </c>
      <c r="G30" s="6">
        <v>148</v>
      </c>
      <c r="H30" s="6">
        <v>439</v>
      </c>
      <c r="I30" s="6">
        <v>1170</v>
      </c>
      <c r="J30" s="6">
        <v>71</v>
      </c>
      <c r="K30" s="6">
        <v>56</v>
      </c>
      <c r="L30" s="6">
        <v>282</v>
      </c>
      <c r="M30" s="6">
        <v>1436</v>
      </c>
      <c r="N30" s="6">
        <v>2384</v>
      </c>
      <c r="O30" s="6">
        <v>11</v>
      </c>
      <c r="P30" s="6">
        <v>3</v>
      </c>
      <c r="Q30" s="6">
        <v>1</v>
      </c>
      <c r="R30" s="6">
        <v>1</v>
      </c>
      <c r="S30" s="126">
        <v>4311</v>
      </c>
    </row>
    <row r="31" spans="1:19" ht="15.6">
      <c r="A31" s="30" t="s">
        <v>24</v>
      </c>
      <c r="B31" s="6">
        <v>15</v>
      </c>
      <c r="C31" s="6">
        <v>15</v>
      </c>
      <c r="D31" s="6">
        <v>28</v>
      </c>
      <c r="E31" s="6">
        <v>28</v>
      </c>
      <c r="F31" s="153"/>
      <c r="G31" s="6">
        <v>262</v>
      </c>
      <c r="H31" s="6">
        <v>607</v>
      </c>
      <c r="I31" s="6">
        <v>256</v>
      </c>
      <c r="J31" s="6">
        <v>65</v>
      </c>
      <c r="K31" s="6">
        <v>26</v>
      </c>
      <c r="L31" s="6">
        <v>74</v>
      </c>
      <c r="M31" s="6">
        <v>5</v>
      </c>
      <c r="N31" s="6">
        <v>434</v>
      </c>
      <c r="O31" s="6">
        <v>14</v>
      </c>
      <c r="P31" s="6">
        <v>6</v>
      </c>
      <c r="Q31" s="6"/>
      <c r="R31" s="6"/>
      <c r="S31" s="6"/>
    </row>
    <row r="32" spans="1:19" ht="15.6">
      <c r="A32" s="30" t="s">
        <v>25</v>
      </c>
      <c r="B32" s="6"/>
      <c r="C32" s="6"/>
      <c r="D32" s="6">
        <v>49</v>
      </c>
      <c r="E32" s="6">
        <v>49</v>
      </c>
      <c r="F32" s="153">
        <v>49</v>
      </c>
      <c r="G32" s="6">
        <v>1578</v>
      </c>
      <c r="H32" s="6">
        <v>4447</v>
      </c>
      <c r="I32" s="6">
        <v>2514</v>
      </c>
      <c r="J32" s="6">
        <v>609</v>
      </c>
      <c r="K32" s="6">
        <v>258</v>
      </c>
      <c r="L32" s="6">
        <v>232</v>
      </c>
      <c r="M32" s="6">
        <v>138</v>
      </c>
      <c r="N32" s="6">
        <v>2079</v>
      </c>
      <c r="O32" s="6">
        <v>22</v>
      </c>
      <c r="P32" s="6">
        <v>3</v>
      </c>
      <c r="Q32" s="6"/>
      <c r="R32" s="6"/>
      <c r="S32" s="6">
        <v>38</v>
      </c>
    </row>
    <row r="33" spans="1:19" s="89" customFormat="1" ht="15.6">
      <c r="A33" s="30" t="s">
        <v>26</v>
      </c>
      <c r="B33" s="90">
        <v>24</v>
      </c>
      <c r="C33" s="90">
        <v>23</v>
      </c>
      <c r="D33" s="90">
        <v>33</v>
      </c>
      <c r="E33" s="90">
        <v>33</v>
      </c>
      <c r="F33" s="154">
        <v>33</v>
      </c>
      <c r="G33" s="90">
        <v>365</v>
      </c>
      <c r="H33" s="90">
        <v>514</v>
      </c>
      <c r="I33" s="90">
        <v>538</v>
      </c>
      <c r="J33" s="90">
        <v>98</v>
      </c>
      <c r="K33" s="90">
        <v>43</v>
      </c>
      <c r="L33" s="90">
        <v>68</v>
      </c>
      <c r="M33" s="90">
        <v>8</v>
      </c>
      <c r="N33" s="90">
        <v>603</v>
      </c>
      <c r="O33" s="90">
        <v>7</v>
      </c>
      <c r="P33" s="90">
        <v>2</v>
      </c>
      <c r="Q33" s="90">
        <v>2</v>
      </c>
      <c r="R33" s="90"/>
      <c r="S33" s="90">
        <v>393</v>
      </c>
    </row>
    <row r="34" spans="1:19" ht="15.6">
      <c r="A34" s="30" t="s">
        <v>27</v>
      </c>
      <c r="B34" s="6"/>
      <c r="C34" s="6"/>
      <c r="D34" s="6">
        <v>18</v>
      </c>
      <c r="E34" s="6">
        <v>18</v>
      </c>
      <c r="F34" s="153">
        <v>18</v>
      </c>
      <c r="G34" s="6">
        <v>283</v>
      </c>
      <c r="H34" s="6">
        <v>972</v>
      </c>
      <c r="I34" s="6">
        <v>1621</v>
      </c>
      <c r="J34" s="6">
        <v>220</v>
      </c>
      <c r="K34" s="6">
        <v>144</v>
      </c>
      <c r="L34" s="6">
        <v>139</v>
      </c>
      <c r="M34" s="6">
        <v>55</v>
      </c>
      <c r="N34" s="6">
        <v>670</v>
      </c>
      <c r="O34" s="6">
        <v>8</v>
      </c>
      <c r="P34" s="6">
        <v>5</v>
      </c>
      <c r="Q34" s="6">
        <v>3</v>
      </c>
      <c r="R34" s="6"/>
      <c r="S34" s="6"/>
    </row>
    <row r="35" spans="1:19" ht="15.6">
      <c r="A35" s="30" t="s">
        <v>28</v>
      </c>
      <c r="B35" s="6">
        <v>51</v>
      </c>
      <c r="C35" s="6">
        <v>51</v>
      </c>
      <c r="D35" s="6">
        <v>103</v>
      </c>
      <c r="E35" s="6">
        <v>84</v>
      </c>
      <c r="F35" s="153"/>
      <c r="G35" s="6">
        <v>1427</v>
      </c>
      <c r="H35" s="6">
        <v>2189</v>
      </c>
      <c r="I35" s="6"/>
      <c r="J35" s="6"/>
      <c r="K35" s="6">
        <v>121</v>
      </c>
      <c r="L35" s="6"/>
      <c r="M35" s="6">
        <v>170</v>
      </c>
      <c r="N35" s="6">
        <v>3606</v>
      </c>
      <c r="O35" s="6">
        <v>2</v>
      </c>
      <c r="P35" s="6"/>
      <c r="Q35" s="6"/>
      <c r="R35" s="6">
        <v>5</v>
      </c>
      <c r="S35" s="126">
        <v>49816</v>
      </c>
    </row>
    <row r="36" spans="1:19" ht="15.6">
      <c r="A36" s="30" t="s">
        <v>29</v>
      </c>
      <c r="B36" s="6">
        <f>SUM(B11:B35)</f>
        <v>257</v>
      </c>
      <c r="C36" s="6">
        <f>SUM(C11:C35)</f>
        <v>245</v>
      </c>
      <c r="D36" s="6">
        <f t="shared" ref="D36:R36" si="0">SUM(D11:D35)</f>
        <v>1507</v>
      </c>
      <c r="E36" s="6">
        <f t="shared" si="0"/>
        <v>1191</v>
      </c>
      <c r="F36" s="153">
        <f t="shared" si="0"/>
        <v>956</v>
      </c>
      <c r="G36" s="6">
        <f t="shared" si="0"/>
        <v>17617</v>
      </c>
      <c r="H36" s="6">
        <f t="shared" si="0"/>
        <v>41967</v>
      </c>
      <c r="I36" s="6">
        <f t="shared" si="0"/>
        <v>25147</v>
      </c>
      <c r="J36" s="6">
        <f t="shared" si="0"/>
        <v>5059</v>
      </c>
      <c r="K36" s="6">
        <f t="shared" si="0"/>
        <v>2680</v>
      </c>
      <c r="L36" s="6">
        <f t="shared" si="0"/>
        <v>3724</v>
      </c>
      <c r="M36" s="6">
        <f t="shared" si="0"/>
        <v>4718</v>
      </c>
      <c r="N36" s="6">
        <f t="shared" si="0"/>
        <v>101745</v>
      </c>
      <c r="O36" s="6">
        <f t="shared" si="0"/>
        <v>550</v>
      </c>
      <c r="P36" s="6">
        <f t="shared" si="0"/>
        <v>255</v>
      </c>
      <c r="Q36" s="6">
        <f t="shared" si="0"/>
        <v>107</v>
      </c>
      <c r="R36" s="6">
        <f t="shared" si="0"/>
        <v>157</v>
      </c>
      <c r="S36" s="6"/>
    </row>
  </sheetData>
  <mergeCells count="3">
    <mergeCell ref="I5:L5"/>
    <mergeCell ref="M5:R5"/>
    <mergeCell ref="G6:H6"/>
  </mergeCells>
  <phoneticPr fontId="3" type="noConversion"/>
  <pageMargins left="0.75" right="0.75" top="1" bottom="1" header="0.5" footer="0.5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J36"/>
  <sheetViews>
    <sheetView workbookViewId="0">
      <selection activeCell="A4" sqref="A4"/>
    </sheetView>
  </sheetViews>
  <sheetFormatPr defaultRowHeight="13.2"/>
  <cols>
    <col min="1" max="1" width="15.6640625" customWidth="1"/>
    <col min="5" max="5" width="10.6640625" customWidth="1"/>
    <col min="6" max="6" width="10.109375" customWidth="1"/>
    <col min="7" max="7" width="12.44140625" customWidth="1"/>
    <col min="8" max="8" width="10.109375" customWidth="1"/>
    <col min="9" max="9" width="11.109375" customWidth="1"/>
    <col min="10" max="10" width="10.33203125" customWidth="1"/>
  </cols>
  <sheetData>
    <row r="4" spans="1:10">
      <c r="A4" s="31" t="s">
        <v>228</v>
      </c>
      <c r="B4" s="31"/>
      <c r="C4" s="31"/>
      <c r="D4" s="31"/>
    </row>
    <row r="5" spans="1:10" ht="13.8" thickBot="1">
      <c r="H5" s="10"/>
    </row>
    <row r="6" spans="1:10">
      <c r="A6" s="8"/>
      <c r="B6" s="19" t="s">
        <v>116</v>
      </c>
      <c r="C6" s="20"/>
      <c r="D6" s="20"/>
      <c r="E6" s="6" t="s">
        <v>119</v>
      </c>
      <c r="F6" s="6"/>
      <c r="G6" s="6"/>
      <c r="H6" s="6"/>
      <c r="I6" s="6"/>
      <c r="J6" s="6"/>
    </row>
    <row r="7" spans="1:10" ht="13.8" thickBot="1">
      <c r="A7" s="37"/>
      <c r="B7" s="22" t="s">
        <v>117</v>
      </c>
      <c r="C7" s="10"/>
      <c r="D7" s="23"/>
      <c r="E7" s="23" t="s">
        <v>149</v>
      </c>
      <c r="F7" s="251" t="s">
        <v>172</v>
      </c>
      <c r="G7" s="252"/>
      <c r="H7" s="27" t="s">
        <v>166</v>
      </c>
      <c r="I7" s="179" t="s">
        <v>168</v>
      </c>
      <c r="J7" s="119" t="s">
        <v>169</v>
      </c>
    </row>
    <row r="8" spans="1:10" ht="13.8" thickBot="1">
      <c r="A8" s="42" t="s">
        <v>50</v>
      </c>
      <c r="B8" s="22" t="s">
        <v>118</v>
      </c>
      <c r="C8" s="10"/>
      <c r="D8" s="23"/>
      <c r="E8" s="10" t="s">
        <v>150</v>
      </c>
      <c r="F8" s="26" t="s">
        <v>170</v>
      </c>
      <c r="G8" s="87" t="s">
        <v>171</v>
      </c>
      <c r="H8" s="28" t="s">
        <v>167</v>
      </c>
      <c r="I8" s="25"/>
      <c r="J8" s="28"/>
    </row>
    <row r="9" spans="1:10">
      <c r="A9" s="37"/>
      <c r="B9" s="22"/>
      <c r="C9" s="10"/>
      <c r="D9" s="23"/>
      <c r="E9" s="10" t="s">
        <v>151</v>
      </c>
      <c r="F9" s="27"/>
      <c r="G9" s="26"/>
      <c r="H9" s="26"/>
      <c r="I9" s="26"/>
      <c r="J9" s="26"/>
    </row>
    <row r="10" spans="1:10" ht="13.8" thickBot="1">
      <c r="A10" s="15"/>
      <c r="B10" s="22"/>
      <c r="C10" s="10"/>
      <c r="D10" s="23"/>
      <c r="E10" s="10" t="s">
        <v>152</v>
      </c>
      <c r="F10" s="28"/>
      <c r="G10" s="28"/>
      <c r="H10" s="27"/>
      <c r="I10" s="27"/>
      <c r="J10" s="27"/>
    </row>
    <row r="11" spans="1:10" ht="15.6">
      <c r="A11" s="30" t="s">
        <v>5</v>
      </c>
      <c r="B11" s="120">
        <v>1</v>
      </c>
      <c r="C11" s="6"/>
      <c r="D11" s="6"/>
      <c r="E11" s="6">
        <v>10</v>
      </c>
      <c r="F11" s="16">
        <v>2004</v>
      </c>
      <c r="G11" s="16">
        <v>62</v>
      </c>
      <c r="H11" s="6">
        <v>1003</v>
      </c>
      <c r="I11" s="6">
        <v>414</v>
      </c>
      <c r="J11" s="6">
        <v>649</v>
      </c>
    </row>
    <row r="12" spans="1:10" s="97" customFormat="1" ht="15.6">
      <c r="A12" s="30" t="s">
        <v>6</v>
      </c>
      <c r="B12" s="121">
        <v>1.5</v>
      </c>
      <c r="C12" s="96"/>
      <c r="D12" s="96"/>
      <c r="E12" s="96"/>
      <c r="F12" s="96">
        <v>600</v>
      </c>
      <c r="G12" s="96"/>
      <c r="H12" s="96"/>
      <c r="I12" s="96">
        <v>600</v>
      </c>
      <c r="J12" s="96">
        <v>75</v>
      </c>
    </row>
    <row r="13" spans="1:10" ht="15.6">
      <c r="A13" s="30" t="s">
        <v>7</v>
      </c>
      <c r="B13" s="120">
        <v>0.6</v>
      </c>
      <c r="C13" s="6"/>
      <c r="D13" s="6"/>
      <c r="E13" s="6">
        <v>11</v>
      </c>
      <c r="F13" s="6">
        <v>4726</v>
      </c>
      <c r="G13" s="6">
        <v>515</v>
      </c>
      <c r="H13" s="6">
        <v>649</v>
      </c>
      <c r="I13" s="6">
        <f>4621+654</f>
        <v>5275</v>
      </c>
      <c r="J13" s="6">
        <v>34</v>
      </c>
    </row>
    <row r="14" spans="1:10" ht="15.6">
      <c r="A14" s="30" t="s">
        <v>8</v>
      </c>
      <c r="B14" s="120"/>
      <c r="C14" s="6" t="s">
        <v>185</v>
      </c>
      <c r="D14" s="6"/>
      <c r="E14" s="6"/>
      <c r="F14" s="6">
        <v>4616</v>
      </c>
      <c r="G14" s="6">
        <v>505</v>
      </c>
      <c r="H14" s="6">
        <v>57</v>
      </c>
      <c r="I14" s="6"/>
      <c r="J14" s="6">
        <v>2777</v>
      </c>
    </row>
    <row r="15" spans="1:10" ht="15.6">
      <c r="A15" s="30" t="s">
        <v>9</v>
      </c>
      <c r="B15" s="120">
        <v>0.6</v>
      </c>
      <c r="C15" s="6"/>
      <c r="D15" s="6"/>
      <c r="E15" s="6"/>
      <c r="F15" s="6">
        <v>2551</v>
      </c>
      <c r="G15" s="6">
        <v>1730</v>
      </c>
      <c r="H15" s="6">
        <v>2465</v>
      </c>
      <c r="I15" s="6">
        <v>2531</v>
      </c>
      <c r="J15" s="6"/>
    </row>
    <row r="16" spans="1:10" ht="15.6">
      <c r="A16" s="30" t="s">
        <v>10</v>
      </c>
      <c r="B16" s="120">
        <v>4.3499999999999996</v>
      </c>
      <c r="C16" s="6"/>
      <c r="D16" s="6"/>
      <c r="E16" s="6">
        <v>2</v>
      </c>
      <c r="F16" s="6">
        <v>279</v>
      </c>
      <c r="G16" s="6">
        <v>206</v>
      </c>
      <c r="H16" s="6">
        <v>135</v>
      </c>
      <c r="I16" s="6"/>
      <c r="J16" s="6">
        <v>38</v>
      </c>
    </row>
    <row r="17" spans="1:10" ht="15.6">
      <c r="A17" s="30" t="s">
        <v>11</v>
      </c>
      <c r="B17" s="120">
        <v>1.1299999999999999</v>
      </c>
      <c r="C17" s="6"/>
      <c r="D17" s="6"/>
      <c r="E17" s="6">
        <v>1</v>
      </c>
      <c r="F17" s="6">
        <v>338</v>
      </c>
      <c r="G17" s="6">
        <v>41</v>
      </c>
      <c r="H17" s="6"/>
      <c r="I17" s="6">
        <v>379</v>
      </c>
      <c r="J17" s="6"/>
    </row>
    <row r="18" spans="1:10" s="89" customFormat="1" ht="15.6">
      <c r="A18" s="44" t="s">
        <v>41</v>
      </c>
      <c r="B18" s="122">
        <v>1.4</v>
      </c>
      <c r="C18" s="90"/>
      <c r="D18" s="90"/>
      <c r="E18" s="90">
        <v>4</v>
      </c>
      <c r="F18" s="90">
        <v>1265</v>
      </c>
      <c r="G18" s="90"/>
      <c r="H18" s="90">
        <v>275</v>
      </c>
      <c r="I18" s="90">
        <v>933</v>
      </c>
      <c r="J18" s="90">
        <v>62</v>
      </c>
    </row>
    <row r="19" spans="1:10" ht="15.6">
      <c r="A19" s="45" t="s">
        <v>12</v>
      </c>
      <c r="B19" s="120">
        <v>1.4</v>
      </c>
      <c r="C19" s="6"/>
      <c r="D19" s="6"/>
      <c r="E19" s="6">
        <v>66</v>
      </c>
      <c r="F19" s="6">
        <v>1036</v>
      </c>
      <c r="G19" s="6">
        <v>642</v>
      </c>
      <c r="H19" s="6">
        <v>256</v>
      </c>
      <c r="I19" s="6">
        <v>237</v>
      </c>
      <c r="J19" s="6">
        <v>491</v>
      </c>
    </row>
    <row r="20" spans="1:10" ht="15.6">
      <c r="A20" s="32" t="s">
        <v>13</v>
      </c>
      <c r="B20" s="120">
        <v>1</v>
      </c>
      <c r="C20" s="6"/>
      <c r="D20" s="6"/>
      <c r="E20" s="6">
        <v>18</v>
      </c>
      <c r="F20" s="6">
        <v>831</v>
      </c>
      <c r="G20" s="6">
        <v>391</v>
      </c>
      <c r="H20" s="6">
        <v>400</v>
      </c>
      <c r="I20" s="6">
        <v>1397</v>
      </c>
      <c r="J20" s="6"/>
    </row>
    <row r="21" spans="1:10" ht="15.6">
      <c r="A21" s="30" t="s">
        <v>14</v>
      </c>
      <c r="B21" s="120" t="s">
        <v>192</v>
      </c>
      <c r="C21" s="6"/>
      <c r="D21" s="6"/>
      <c r="E21" s="6">
        <v>11</v>
      </c>
      <c r="F21" s="6">
        <v>252</v>
      </c>
      <c r="G21" s="6">
        <v>111</v>
      </c>
      <c r="H21" s="6">
        <v>12</v>
      </c>
      <c r="I21" s="6">
        <v>15</v>
      </c>
      <c r="J21" s="6"/>
    </row>
    <row r="22" spans="1:10" s="89" customFormat="1" ht="15.6">
      <c r="A22" s="30" t="s">
        <v>15</v>
      </c>
      <c r="B22" s="122">
        <v>1.5</v>
      </c>
      <c r="C22" s="90"/>
      <c r="D22" s="90"/>
      <c r="E22" s="90">
        <v>8</v>
      </c>
      <c r="F22" s="90">
        <v>1200</v>
      </c>
      <c r="G22" s="90">
        <v>668</v>
      </c>
      <c r="H22" s="90">
        <v>626</v>
      </c>
      <c r="I22" s="90">
        <v>1126</v>
      </c>
      <c r="J22" s="90"/>
    </row>
    <row r="23" spans="1:10" ht="15.6">
      <c r="A23" s="44" t="s">
        <v>16</v>
      </c>
      <c r="B23" s="120" t="s">
        <v>193</v>
      </c>
      <c r="C23" s="6"/>
      <c r="D23" s="6"/>
      <c r="E23" s="6">
        <v>1</v>
      </c>
      <c r="F23" s="6">
        <v>161</v>
      </c>
      <c r="G23" s="6"/>
      <c r="H23" s="6"/>
      <c r="I23" s="6"/>
      <c r="J23" s="6"/>
    </row>
    <row r="24" spans="1:10" ht="15.6">
      <c r="A24" s="45" t="s">
        <v>17</v>
      </c>
      <c r="B24" s="120">
        <v>0.9</v>
      </c>
      <c r="C24" s="6"/>
      <c r="D24" s="6"/>
      <c r="E24" s="6">
        <v>8</v>
      </c>
      <c r="F24" s="6">
        <v>1611</v>
      </c>
      <c r="G24" s="6"/>
      <c r="H24" s="6">
        <v>156</v>
      </c>
      <c r="I24" s="6">
        <v>1503</v>
      </c>
      <c r="J24" s="6"/>
    </row>
    <row r="25" spans="1:10" ht="15.6">
      <c r="A25" s="32" t="s">
        <v>18</v>
      </c>
      <c r="B25" s="120">
        <v>0.7</v>
      </c>
      <c r="C25" s="6"/>
      <c r="D25" s="6"/>
      <c r="E25" s="6">
        <v>5</v>
      </c>
      <c r="F25" s="6">
        <v>1726</v>
      </c>
      <c r="G25" s="6">
        <v>840</v>
      </c>
      <c r="H25" s="6">
        <v>388</v>
      </c>
      <c r="I25" s="6"/>
      <c r="J25" s="6"/>
    </row>
    <row r="26" spans="1:10" ht="15.6">
      <c r="A26" s="44" t="s">
        <v>19</v>
      </c>
      <c r="B26" s="120">
        <v>0.6</v>
      </c>
      <c r="C26" s="6"/>
      <c r="D26" s="6"/>
      <c r="E26" s="6">
        <v>2</v>
      </c>
      <c r="F26" s="6">
        <v>302</v>
      </c>
      <c r="G26" s="6">
        <v>118</v>
      </c>
      <c r="H26" s="6">
        <v>30</v>
      </c>
      <c r="I26" s="6">
        <v>198</v>
      </c>
      <c r="J26" s="6">
        <v>222</v>
      </c>
    </row>
    <row r="27" spans="1:10" ht="15.6">
      <c r="A27" s="45" t="s">
        <v>20</v>
      </c>
      <c r="B27" s="120">
        <v>1.27</v>
      </c>
      <c r="C27" s="6"/>
      <c r="D27" s="6"/>
      <c r="E27" s="6">
        <v>10</v>
      </c>
      <c r="F27" s="6">
        <v>514</v>
      </c>
      <c r="G27" s="6">
        <v>109</v>
      </c>
      <c r="H27" s="6">
        <v>65</v>
      </c>
      <c r="I27" s="6">
        <f>383+52</f>
        <v>435</v>
      </c>
      <c r="J27" s="6">
        <v>66</v>
      </c>
    </row>
    <row r="28" spans="1:10" ht="15.6">
      <c r="A28" s="32" t="s">
        <v>21</v>
      </c>
      <c r="B28" s="120">
        <v>2.2000000000000002</v>
      </c>
      <c r="C28" s="6"/>
      <c r="D28" s="6"/>
      <c r="E28" s="6">
        <v>1</v>
      </c>
      <c r="F28" s="6"/>
      <c r="G28" s="6"/>
      <c r="H28" s="6">
        <v>369</v>
      </c>
      <c r="I28" s="6">
        <v>221</v>
      </c>
      <c r="J28" s="6"/>
    </row>
    <row r="29" spans="1:10" ht="15.6">
      <c r="A29" s="30" t="s">
        <v>22</v>
      </c>
      <c r="B29" s="120">
        <v>1.5</v>
      </c>
      <c r="C29" s="6"/>
      <c r="D29" s="6"/>
      <c r="E29" s="6">
        <v>3</v>
      </c>
      <c r="F29" s="6">
        <v>5753</v>
      </c>
      <c r="G29" s="6">
        <v>3048</v>
      </c>
      <c r="H29" s="6">
        <f>392+241</f>
        <v>633</v>
      </c>
      <c r="I29" s="6"/>
      <c r="J29" s="6"/>
    </row>
    <row r="30" spans="1:10" ht="15.6">
      <c r="A30" s="30" t="s">
        <v>23</v>
      </c>
      <c r="B30" s="120">
        <v>1</v>
      </c>
      <c r="C30" s="6"/>
      <c r="D30" s="6"/>
      <c r="E30" s="6">
        <v>2</v>
      </c>
      <c r="F30" s="6">
        <v>2680</v>
      </c>
      <c r="G30" s="6">
        <v>80</v>
      </c>
      <c r="H30" s="6">
        <v>590</v>
      </c>
      <c r="I30" s="6">
        <v>145</v>
      </c>
      <c r="J30" s="6"/>
    </row>
    <row r="31" spans="1:10" ht="15.6">
      <c r="A31" s="30" t="s">
        <v>24</v>
      </c>
      <c r="B31" s="120"/>
      <c r="C31" s="6"/>
      <c r="D31" s="6"/>
      <c r="E31" s="6"/>
      <c r="F31" s="6">
        <v>133</v>
      </c>
      <c r="G31" s="6">
        <v>116</v>
      </c>
      <c r="H31" s="6">
        <v>222</v>
      </c>
      <c r="I31" s="6"/>
      <c r="J31" s="6">
        <f>176+26</f>
        <v>202</v>
      </c>
    </row>
    <row r="32" spans="1:10" ht="15.6">
      <c r="A32" s="30" t="s">
        <v>25</v>
      </c>
      <c r="B32" s="120">
        <v>1.37</v>
      </c>
      <c r="C32" s="6"/>
      <c r="D32" s="6"/>
      <c r="E32" s="6">
        <v>5</v>
      </c>
      <c r="F32" s="6">
        <v>1091</v>
      </c>
      <c r="G32" s="6">
        <v>54</v>
      </c>
      <c r="H32" s="6">
        <v>782</v>
      </c>
      <c r="I32" s="6"/>
      <c r="J32" s="6"/>
    </row>
    <row r="33" spans="1:10" ht="15.6">
      <c r="A33" s="30" t="s">
        <v>26</v>
      </c>
      <c r="B33" s="120">
        <v>1.17</v>
      </c>
      <c r="C33" s="6"/>
      <c r="D33" s="6"/>
      <c r="E33" s="6">
        <v>1</v>
      </c>
      <c r="F33" s="6">
        <v>1148</v>
      </c>
      <c r="G33" s="6">
        <v>53</v>
      </c>
      <c r="H33" s="6">
        <v>1028</v>
      </c>
      <c r="I33" s="6">
        <v>971</v>
      </c>
      <c r="J33" s="6">
        <v>120</v>
      </c>
    </row>
    <row r="34" spans="1:10" ht="15.6">
      <c r="A34" s="44" t="s">
        <v>27</v>
      </c>
      <c r="B34" s="120"/>
      <c r="C34" s="6"/>
      <c r="D34" s="6"/>
      <c r="E34" s="6">
        <v>2</v>
      </c>
      <c r="F34" s="6">
        <v>123</v>
      </c>
      <c r="G34" s="6">
        <v>45</v>
      </c>
      <c r="H34" s="6"/>
      <c r="I34" s="6">
        <v>103</v>
      </c>
      <c r="J34" s="6"/>
    </row>
    <row r="35" spans="1:10" ht="15.6">
      <c r="A35" s="45" t="s">
        <v>28</v>
      </c>
      <c r="B35" s="120"/>
      <c r="C35" s="6"/>
      <c r="D35" s="6"/>
      <c r="E35" s="6">
        <v>3</v>
      </c>
      <c r="F35" s="6">
        <v>1258</v>
      </c>
      <c r="H35" s="6">
        <v>55</v>
      </c>
      <c r="I35" s="6">
        <v>1183</v>
      </c>
      <c r="J35" s="6"/>
    </row>
    <row r="36" spans="1:10" ht="15.6">
      <c r="A36" s="45" t="s">
        <v>29</v>
      </c>
      <c r="B36" s="6"/>
      <c r="C36" s="6"/>
      <c r="D36" s="6"/>
      <c r="E36" s="6">
        <f>SUM(E11:E35)</f>
        <v>174</v>
      </c>
      <c r="F36" s="6">
        <f>SUM(F11:F35)</f>
        <v>36198</v>
      </c>
      <c r="G36" s="6">
        <f>SUM(G11:G35)</f>
        <v>9334</v>
      </c>
      <c r="H36" s="6">
        <f>SUM(H11:H35)</f>
        <v>10196</v>
      </c>
      <c r="I36" s="6">
        <f>SUM(I12:I35)</f>
        <v>17252</v>
      </c>
      <c r="J36" s="6">
        <f>SUM(J12:J35)</f>
        <v>4087</v>
      </c>
    </row>
  </sheetData>
  <mergeCells count="1">
    <mergeCell ref="F7:G7"/>
  </mergeCells>
  <phoneticPr fontId="3" type="noConversion"/>
  <pageMargins left="0.75" right="0.75" top="1" bottom="1" header="0.5" footer="0.5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2:G35"/>
  <sheetViews>
    <sheetView tabSelected="1" workbookViewId="0">
      <selection activeCell="A3" sqref="A3"/>
    </sheetView>
  </sheetViews>
  <sheetFormatPr defaultRowHeight="13.2"/>
  <cols>
    <col min="1" max="1" width="18.5546875" customWidth="1"/>
    <col min="3" max="3" width="9.88671875" customWidth="1"/>
    <col min="4" max="4" width="9.109375" hidden="1" customWidth="1"/>
    <col min="5" max="5" width="8.6640625" customWidth="1"/>
    <col min="6" max="6" width="25.6640625" customWidth="1"/>
    <col min="7" max="7" width="0.109375" hidden="1" customWidth="1"/>
  </cols>
  <sheetData>
    <row r="2" spans="1:7">
      <c r="A2" s="31">
        <v>9</v>
      </c>
      <c r="B2" s="31" t="s">
        <v>153</v>
      </c>
    </row>
    <row r="3" spans="1:7">
      <c r="D3" s="31"/>
      <c r="E3" s="31"/>
      <c r="F3" s="31"/>
      <c r="G3" s="31"/>
    </row>
    <row r="4" spans="1:7" ht="3.75" customHeight="1" thickBot="1"/>
    <row r="5" spans="1:7" ht="13.8" thickBot="1">
      <c r="A5" s="19"/>
      <c r="B5" s="253" t="s">
        <v>162</v>
      </c>
      <c r="C5" s="253"/>
      <c r="D5" s="253"/>
      <c r="E5" s="253"/>
      <c r="F5" s="253"/>
      <c r="G5" s="86"/>
    </row>
    <row r="6" spans="1:7">
      <c r="A6" s="22"/>
      <c r="B6" s="6" t="s">
        <v>157</v>
      </c>
      <c r="C6" s="6" t="s">
        <v>158</v>
      </c>
      <c r="D6" s="6"/>
      <c r="E6" s="6" t="s">
        <v>154</v>
      </c>
      <c r="F6" s="6" t="s">
        <v>156</v>
      </c>
    </row>
    <row r="7" spans="1:7">
      <c r="A7" s="34" t="s">
        <v>50</v>
      </c>
      <c r="B7" s="6" t="s">
        <v>159</v>
      </c>
      <c r="C7" s="6"/>
      <c r="D7" s="6"/>
      <c r="E7" s="6" t="s">
        <v>155</v>
      </c>
      <c r="F7" s="6" t="s">
        <v>161</v>
      </c>
    </row>
    <row r="8" spans="1:7">
      <c r="A8" s="22"/>
      <c r="B8" s="6" t="s">
        <v>160</v>
      </c>
      <c r="C8" s="6"/>
      <c r="D8" s="6"/>
      <c r="E8" s="6"/>
      <c r="F8" s="6" t="s">
        <v>120</v>
      </c>
    </row>
    <row r="9" spans="1:7">
      <c r="A9" s="22"/>
      <c r="B9" s="6"/>
      <c r="C9" s="6"/>
      <c r="D9" s="6"/>
      <c r="E9" s="6"/>
      <c r="F9" s="6"/>
    </row>
    <row r="10" spans="1:7" ht="15.6">
      <c r="A10" s="45" t="s">
        <v>5</v>
      </c>
      <c r="B10" s="6">
        <v>21</v>
      </c>
      <c r="C10" s="6">
        <v>40</v>
      </c>
      <c r="D10" s="6"/>
      <c r="E10" s="6">
        <v>29</v>
      </c>
      <c r="F10" s="6" t="s">
        <v>165</v>
      </c>
      <c r="G10" s="180"/>
    </row>
    <row r="11" spans="1:7" ht="15.6">
      <c r="A11" s="45" t="s">
        <v>6</v>
      </c>
      <c r="B11" s="6">
        <v>10</v>
      </c>
      <c r="C11" s="6">
        <v>2</v>
      </c>
      <c r="D11" s="6"/>
      <c r="E11" s="6">
        <v>2</v>
      </c>
      <c r="F11" s="6" t="s">
        <v>173</v>
      </c>
      <c r="G11" s="180"/>
    </row>
    <row r="12" spans="1:7" ht="15.6">
      <c r="A12" s="45" t="s">
        <v>7</v>
      </c>
      <c r="B12" s="6">
        <v>30</v>
      </c>
      <c r="C12" s="6">
        <v>37</v>
      </c>
      <c r="D12" s="6"/>
      <c r="E12" s="6">
        <v>74</v>
      </c>
      <c r="F12" s="6" t="s">
        <v>174</v>
      </c>
      <c r="G12" s="180"/>
    </row>
    <row r="13" spans="1:7" s="98" customFormat="1" ht="15.6">
      <c r="A13" s="45" t="s">
        <v>8</v>
      </c>
      <c r="B13" s="99">
        <v>27</v>
      </c>
      <c r="C13" s="99"/>
      <c r="D13" s="99"/>
      <c r="E13" s="99">
        <v>16</v>
      </c>
      <c r="F13" s="99" t="s">
        <v>186</v>
      </c>
      <c r="G13" s="181"/>
    </row>
    <row r="14" spans="1:7" ht="15.6">
      <c r="A14" s="45" t="s">
        <v>9</v>
      </c>
      <c r="B14" s="6">
        <v>32</v>
      </c>
      <c r="C14" s="6"/>
      <c r="D14" s="6"/>
      <c r="E14" s="6">
        <v>35</v>
      </c>
      <c r="F14" s="6">
        <v>0</v>
      </c>
      <c r="G14" s="180"/>
    </row>
    <row r="15" spans="1:7" ht="15.6">
      <c r="A15" s="45" t="s">
        <v>10</v>
      </c>
      <c r="B15" s="6">
        <v>13</v>
      </c>
      <c r="C15" s="6">
        <v>4</v>
      </c>
      <c r="D15" s="6"/>
      <c r="E15" s="6">
        <v>4</v>
      </c>
      <c r="F15" s="6" t="s">
        <v>189</v>
      </c>
      <c r="G15" s="180"/>
    </row>
    <row r="16" spans="1:7" ht="15.6">
      <c r="A16" s="45" t="s">
        <v>11</v>
      </c>
      <c r="B16" s="6">
        <v>52</v>
      </c>
      <c r="C16" s="6"/>
      <c r="D16" s="6"/>
      <c r="E16" s="6">
        <v>25</v>
      </c>
      <c r="F16" s="6" t="s">
        <v>229</v>
      </c>
      <c r="G16" s="180"/>
    </row>
    <row r="17" spans="1:7" s="97" customFormat="1" ht="15.6">
      <c r="A17" s="45" t="s">
        <v>41</v>
      </c>
      <c r="B17" s="96">
        <v>36</v>
      </c>
      <c r="C17" s="96">
        <v>11</v>
      </c>
      <c r="D17" s="96"/>
      <c r="E17" s="96">
        <v>13</v>
      </c>
      <c r="F17" s="96" t="s">
        <v>183</v>
      </c>
      <c r="G17" s="182"/>
    </row>
    <row r="18" spans="1:7" ht="15.6">
      <c r="A18" s="45" t="s">
        <v>12</v>
      </c>
      <c r="B18" s="6">
        <v>34</v>
      </c>
      <c r="C18" s="6"/>
      <c r="D18" s="6"/>
      <c r="E18" s="6">
        <v>36</v>
      </c>
      <c r="F18" s="6" t="s">
        <v>190</v>
      </c>
      <c r="G18" s="180"/>
    </row>
    <row r="19" spans="1:7" ht="15.6">
      <c r="A19" s="45" t="s">
        <v>13</v>
      </c>
      <c r="B19" s="6">
        <v>3</v>
      </c>
      <c r="C19" s="6"/>
      <c r="D19" s="6"/>
      <c r="E19" s="6">
        <v>26</v>
      </c>
      <c r="F19" s="6" t="s">
        <v>175</v>
      </c>
      <c r="G19" s="180"/>
    </row>
    <row r="20" spans="1:7" ht="15.6">
      <c r="A20" s="45" t="s">
        <v>14</v>
      </c>
      <c r="B20" s="6">
        <v>10</v>
      </c>
      <c r="C20" s="6"/>
      <c r="D20" s="6"/>
      <c r="E20" s="6">
        <v>35</v>
      </c>
      <c r="F20" s="6"/>
      <c r="G20" s="180"/>
    </row>
    <row r="21" spans="1:7" ht="15.6">
      <c r="A21" s="45" t="s">
        <v>15</v>
      </c>
      <c r="B21" s="6"/>
      <c r="C21" s="6"/>
      <c r="D21" s="6"/>
      <c r="E21" s="6">
        <v>76</v>
      </c>
      <c r="F21" s="6"/>
      <c r="G21" s="180"/>
    </row>
    <row r="22" spans="1:7" ht="15.6">
      <c r="A22" s="45" t="s">
        <v>16</v>
      </c>
      <c r="B22" s="6">
        <v>57</v>
      </c>
      <c r="C22" s="6"/>
      <c r="D22" s="6"/>
      <c r="E22" s="6">
        <v>3</v>
      </c>
      <c r="F22" s="6"/>
      <c r="G22" s="180"/>
    </row>
    <row r="23" spans="1:7" ht="15.6">
      <c r="A23" s="45" t="s">
        <v>17</v>
      </c>
      <c r="B23" s="6">
        <v>2</v>
      </c>
      <c r="C23" s="6"/>
      <c r="D23" s="6"/>
      <c r="E23" s="6">
        <v>2</v>
      </c>
      <c r="F23" s="6"/>
      <c r="G23" s="180"/>
    </row>
    <row r="24" spans="1:7" ht="15.6">
      <c r="A24" s="45" t="s">
        <v>18</v>
      </c>
      <c r="B24" s="6">
        <v>1</v>
      </c>
      <c r="C24" s="6">
        <v>14</v>
      </c>
      <c r="D24" s="6"/>
      <c r="E24" s="6">
        <v>11</v>
      </c>
      <c r="F24" s="6" t="s">
        <v>184</v>
      </c>
      <c r="G24" s="180"/>
    </row>
    <row r="25" spans="1:7" ht="15.6">
      <c r="A25" s="45" t="s">
        <v>19</v>
      </c>
      <c r="B25" s="6">
        <v>78</v>
      </c>
      <c r="C25" s="6"/>
      <c r="D25" s="6"/>
      <c r="E25" s="6"/>
      <c r="F25" s="6" t="s">
        <v>187</v>
      </c>
      <c r="G25" s="180"/>
    </row>
    <row r="26" spans="1:7" ht="15.6">
      <c r="A26" s="45" t="s">
        <v>20</v>
      </c>
      <c r="B26" s="6">
        <v>19</v>
      </c>
      <c r="C26" s="6"/>
      <c r="D26" s="6"/>
      <c r="E26" s="6">
        <v>5</v>
      </c>
      <c r="F26" s="6"/>
      <c r="G26" s="180"/>
    </row>
    <row r="27" spans="1:7" ht="15.6">
      <c r="A27" s="45" t="s">
        <v>21</v>
      </c>
      <c r="B27" s="6">
        <v>9</v>
      </c>
      <c r="C27" s="6"/>
      <c r="D27" s="6"/>
      <c r="E27" s="6">
        <v>11</v>
      </c>
      <c r="F27" s="6" t="s">
        <v>176</v>
      </c>
      <c r="G27" s="180"/>
    </row>
    <row r="28" spans="1:7" ht="15.6">
      <c r="A28" s="45" t="s">
        <v>22</v>
      </c>
      <c r="B28" s="6">
        <v>15</v>
      </c>
      <c r="C28" s="6"/>
      <c r="D28" s="6"/>
      <c r="E28" s="6">
        <v>8</v>
      </c>
      <c r="F28" s="6" t="s">
        <v>177</v>
      </c>
      <c r="G28" s="180"/>
    </row>
    <row r="29" spans="1:7" ht="15.6">
      <c r="A29" s="45" t="s">
        <v>23</v>
      </c>
      <c r="B29" s="6">
        <v>24</v>
      </c>
      <c r="C29" s="6"/>
      <c r="D29" s="6"/>
      <c r="E29" s="6">
        <v>12</v>
      </c>
      <c r="F29" s="6"/>
      <c r="G29" s="180"/>
    </row>
    <row r="30" spans="1:7" ht="15.6">
      <c r="A30" s="45" t="s">
        <v>24</v>
      </c>
      <c r="B30" s="6">
        <v>31</v>
      </c>
      <c r="C30" s="6"/>
      <c r="D30" s="6"/>
      <c r="E30" s="6">
        <v>35</v>
      </c>
      <c r="F30" s="6" t="s">
        <v>178</v>
      </c>
      <c r="G30" s="180"/>
    </row>
    <row r="31" spans="1:7" ht="15.6">
      <c r="A31" s="45" t="s">
        <v>25</v>
      </c>
      <c r="B31" s="6"/>
      <c r="C31" s="6"/>
      <c r="D31" s="6"/>
      <c r="E31" s="6"/>
      <c r="F31" s="6" t="s">
        <v>179</v>
      </c>
      <c r="G31" s="180"/>
    </row>
    <row r="32" spans="1:7" s="97" customFormat="1" ht="15.6">
      <c r="A32" s="45" t="s">
        <v>26</v>
      </c>
      <c r="B32" s="96">
        <v>1</v>
      </c>
      <c r="C32" s="96"/>
      <c r="D32" s="96"/>
      <c r="E32" s="96">
        <v>9</v>
      </c>
      <c r="F32" s="96" t="s">
        <v>182</v>
      </c>
      <c r="G32" s="182"/>
    </row>
    <row r="33" spans="1:7" ht="15.6">
      <c r="A33" s="45" t="s">
        <v>27</v>
      </c>
      <c r="B33" s="6">
        <v>15</v>
      </c>
      <c r="C33" s="6"/>
      <c r="D33" s="6"/>
      <c r="E33" s="6">
        <v>5</v>
      </c>
      <c r="F33" s="6" t="s">
        <v>181</v>
      </c>
      <c r="G33" s="180"/>
    </row>
    <row r="34" spans="1:7" ht="15.6">
      <c r="A34" s="45" t="s">
        <v>28</v>
      </c>
      <c r="B34" s="6">
        <v>4</v>
      </c>
      <c r="C34" s="6">
        <v>1</v>
      </c>
      <c r="D34" s="6"/>
      <c r="E34" s="6"/>
      <c r="F34" s="6" t="s">
        <v>180</v>
      </c>
      <c r="G34" s="180"/>
    </row>
    <row r="35" spans="1:7" ht="15.6">
      <c r="A35" s="45" t="s">
        <v>29</v>
      </c>
      <c r="B35" s="6">
        <f>SUM(B10:B34)</f>
        <v>524</v>
      </c>
      <c r="C35" s="6">
        <f>SUM(C10:C34)</f>
        <v>109</v>
      </c>
      <c r="D35" s="6"/>
      <c r="E35" s="6">
        <f>SUM(E10:E34)</f>
        <v>472</v>
      </c>
      <c r="F35" s="6"/>
      <c r="G35" s="180"/>
    </row>
  </sheetData>
  <mergeCells count="1">
    <mergeCell ref="B5:F5"/>
  </mergeCells>
  <phoneticPr fontId="3" type="noConversion"/>
  <pageMargins left="0.75" right="0.75" top="1" bottom="1" header="0.5" footer="0.5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Q30"/>
  <sheetViews>
    <sheetView zoomScaleNormal="100" workbookViewId="0">
      <selection activeCell="E32" sqref="E32"/>
    </sheetView>
  </sheetViews>
  <sheetFormatPr defaultRowHeight="13.2"/>
  <cols>
    <col min="1" max="1" width="2.88671875" customWidth="1"/>
    <col min="2" max="2" width="15.6640625" bestFit="1" customWidth="1"/>
    <col min="3" max="3" width="8.5546875" customWidth="1"/>
    <col min="4" max="4" width="7" customWidth="1"/>
    <col min="5" max="5" width="7.44140625" bestFit="1" customWidth="1"/>
    <col min="6" max="6" width="9.33203125" customWidth="1"/>
    <col min="7" max="7" width="8.33203125" bestFit="1" customWidth="1"/>
    <col min="8" max="8" width="7.33203125" customWidth="1"/>
    <col min="9" max="9" width="7.109375" customWidth="1"/>
    <col min="10" max="10" width="6.6640625" customWidth="1"/>
    <col min="12" max="12" width="8" customWidth="1"/>
    <col min="13" max="13" width="8.44140625" customWidth="1"/>
    <col min="15" max="15" width="10.33203125" customWidth="1"/>
    <col min="16" max="16" width="9.44140625" customWidth="1"/>
    <col min="17" max="17" width="8.88671875" customWidth="1"/>
  </cols>
  <sheetData>
    <row r="1" spans="2:17" ht="13.8" thickBot="1">
      <c r="B1" s="12"/>
      <c r="C1" s="12" t="s">
        <v>164</v>
      </c>
      <c r="H1" s="12"/>
      <c r="M1" t="s">
        <v>217</v>
      </c>
    </row>
    <row r="2" spans="2:17" ht="16.5" customHeight="1" thickBot="1">
      <c r="B2" s="202" t="s">
        <v>0</v>
      </c>
      <c r="C2" s="210" t="s">
        <v>42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07" t="s">
        <v>46</v>
      </c>
      <c r="P2" s="208"/>
      <c r="Q2" s="209"/>
    </row>
    <row r="3" spans="2:17" ht="23.4" customHeight="1" thickBot="1">
      <c r="B3" s="203"/>
      <c r="C3" s="205" t="s">
        <v>3</v>
      </c>
      <c r="D3" s="210" t="s">
        <v>43</v>
      </c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05" t="s">
        <v>3</v>
      </c>
      <c r="P3" s="205" t="s">
        <v>44</v>
      </c>
      <c r="Q3" s="205" t="s">
        <v>45</v>
      </c>
    </row>
    <row r="4" spans="2:17" ht="36" customHeight="1" thickBot="1">
      <c r="B4" s="204"/>
      <c r="C4" s="206"/>
      <c r="D4" s="11" t="s">
        <v>36</v>
      </c>
      <c r="E4" s="11" t="s">
        <v>37</v>
      </c>
      <c r="F4" s="11" t="s">
        <v>39</v>
      </c>
      <c r="G4" s="11" t="s">
        <v>30</v>
      </c>
      <c r="H4" s="11" t="s">
        <v>122</v>
      </c>
      <c r="I4" s="11" t="s">
        <v>31</v>
      </c>
      <c r="J4" s="11" t="s">
        <v>122</v>
      </c>
      <c r="K4" s="11" t="s">
        <v>32</v>
      </c>
      <c r="L4" s="11" t="s">
        <v>33</v>
      </c>
      <c r="M4" s="11" t="s">
        <v>34</v>
      </c>
      <c r="N4" s="13" t="s">
        <v>35</v>
      </c>
      <c r="O4" s="206"/>
      <c r="P4" s="206"/>
      <c r="Q4" s="206"/>
    </row>
    <row r="5" spans="2:17" ht="18">
      <c r="B5" s="2" t="s">
        <v>5</v>
      </c>
      <c r="C5" s="137">
        <v>264</v>
      </c>
      <c r="D5" s="133"/>
      <c r="E5" s="100">
        <v>145</v>
      </c>
      <c r="F5" s="100">
        <v>4</v>
      </c>
      <c r="G5" s="100">
        <v>39</v>
      </c>
      <c r="H5" s="100">
        <v>22</v>
      </c>
      <c r="I5" s="100">
        <v>56</v>
      </c>
      <c r="J5" s="100">
        <v>16</v>
      </c>
      <c r="K5" s="100">
        <v>15</v>
      </c>
      <c r="L5" s="100"/>
      <c r="M5" s="100">
        <v>2</v>
      </c>
      <c r="N5" s="101">
        <v>3</v>
      </c>
      <c r="O5" s="130">
        <v>262</v>
      </c>
      <c r="P5" s="100">
        <v>259</v>
      </c>
      <c r="Q5" s="131">
        <v>3</v>
      </c>
    </row>
    <row r="6" spans="2:17" ht="18">
      <c r="B6" s="2" t="s">
        <v>6</v>
      </c>
      <c r="C6" s="138">
        <v>23</v>
      </c>
      <c r="D6" s="134"/>
      <c r="E6" s="102">
        <v>9</v>
      </c>
      <c r="F6" s="102"/>
      <c r="G6" s="102">
        <v>4</v>
      </c>
      <c r="H6" s="102">
        <v>2</v>
      </c>
      <c r="I6" s="102">
        <v>10</v>
      </c>
      <c r="J6" s="102">
        <v>3</v>
      </c>
      <c r="K6" s="102"/>
      <c r="L6" s="102"/>
      <c r="M6" s="102"/>
      <c r="N6" s="103"/>
      <c r="O6" s="104">
        <v>23</v>
      </c>
      <c r="P6" s="102">
        <v>23</v>
      </c>
      <c r="Q6" s="105"/>
    </row>
    <row r="7" spans="2:17" ht="18">
      <c r="B7" s="2" t="s">
        <v>7</v>
      </c>
      <c r="C7" s="139">
        <v>86</v>
      </c>
      <c r="D7" s="134"/>
      <c r="E7" s="102">
        <v>26</v>
      </c>
      <c r="F7" s="102">
        <v>5</v>
      </c>
      <c r="G7" s="102">
        <v>24</v>
      </c>
      <c r="H7" s="102">
        <v>4</v>
      </c>
      <c r="I7" s="102">
        <v>19</v>
      </c>
      <c r="J7" s="102">
        <v>2</v>
      </c>
      <c r="K7" s="102">
        <v>12</v>
      </c>
      <c r="L7" s="102"/>
      <c r="M7" s="102"/>
      <c r="N7" s="103"/>
      <c r="O7" s="104">
        <v>80</v>
      </c>
      <c r="P7" s="102">
        <v>73</v>
      </c>
      <c r="Q7" s="105">
        <v>7</v>
      </c>
    </row>
    <row r="8" spans="2:17" s="89" customFormat="1" ht="18">
      <c r="B8" s="2" t="s">
        <v>8</v>
      </c>
      <c r="C8" s="138">
        <v>56</v>
      </c>
      <c r="D8" s="135">
        <v>1</v>
      </c>
      <c r="E8" s="106">
        <v>9</v>
      </c>
      <c r="F8" s="106">
        <v>1</v>
      </c>
      <c r="G8" s="106">
        <v>20</v>
      </c>
      <c r="H8" s="106">
        <v>1</v>
      </c>
      <c r="I8" s="106">
        <v>21</v>
      </c>
      <c r="J8" s="106">
        <v>2</v>
      </c>
      <c r="K8" s="106">
        <v>4</v>
      </c>
      <c r="L8" s="106"/>
      <c r="M8" s="106"/>
      <c r="N8" s="107"/>
      <c r="O8" s="108">
        <v>54</v>
      </c>
      <c r="P8" s="106">
        <v>53</v>
      </c>
      <c r="Q8" s="109">
        <v>1</v>
      </c>
    </row>
    <row r="9" spans="2:17" ht="18">
      <c r="B9" s="2" t="s">
        <v>9</v>
      </c>
      <c r="C9" s="138">
        <v>99</v>
      </c>
      <c r="D9" s="134"/>
      <c r="E9" s="102">
        <v>71</v>
      </c>
      <c r="F9" s="102">
        <v>2</v>
      </c>
      <c r="G9" s="102">
        <v>13</v>
      </c>
      <c r="H9" s="102"/>
      <c r="I9" s="102">
        <v>9</v>
      </c>
      <c r="J9" s="102">
        <v>6</v>
      </c>
      <c r="K9" s="102">
        <v>4</v>
      </c>
      <c r="L9" s="102"/>
      <c r="M9" s="102"/>
      <c r="N9" s="103"/>
      <c r="O9" s="104">
        <v>91</v>
      </c>
      <c r="P9" s="102">
        <v>86</v>
      </c>
      <c r="Q9" s="105">
        <v>5</v>
      </c>
    </row>
    <row r="10" spans="2:17" ht="18">
      <c r="B10" s="2" t="s">
        <v>10</v>
      </c>
      <c r="C10" s="138">
        <v>21</v>
      </c>
      <c r="D10" s="134"/>
      <c r="E10" s="102">
        <v>19</v>
      </c>
      <c r="F10" s="102"/>
      <c r="G10" s="102">
        <v>1</v>
      </c>
      <c r="H10" s="102"/>
      <c r="I10" s="102">
        <v>1</v>
      </c>
      <c r="J10" s="102"/>
      <c r="K10" s="102"/>
      <c r="L10" s="102"/>
      <c r="M10" s="102"/>
      <c r="N10" s="103"/>
      <c r="O10" s="104">
        <v>20</v>
      </c>
      <c r="P10" s="102">
        <v>19</v>
      </c>
      <c r="Q10" s="105">
        <v>1</v>
      </c>
    </row>
    <row r="11" spans="2:17" ht="18">
      <c r="B11" s="2" t="s">
        <v>11</v>
      </c>
      <c r="C11" s="138">
        <v>106</v>
      </c>
      <c r="D11" s="134"/>
      <c r="E11" s="102">
        <v>35</v>
      </c>
      <c r="F11" s="102">
        <v>5</v>
      </c>
      <c r="G11" s="102">
        <v>28</v>
      </c>
      <c r="H11" s="102">
        <v>1</v>
      </c>
      <c r="I11" s="102">
        <v>26</v>
      </c>
      <c r="J11" s="102">
        <v>10</v>
      </c>
      <c r="K11" s="102">
        <v>9</v>
      </c>
      <c r="L11" s="102"/>
      <c r="M11" s="102">
        <v>3</v>
      </c>
      <c r="N11" s="103"/>
      <c r="O11" s="104">
        <v>97</v>
      </c>
      <c r="P11" s="102">
        <v>89</v>
      </c>
      <c r="Q11" s="105">
        <v>8</v>
      </c>
    </row>
    <row r="12" spans="2:17" s="89" customFormat="1" ht="18">
      <c r="B12" s="2" t="s">
        <v>41</v>
      </c>
      <c r="C12" s="138">
        <v>23</v>
      </c>
      <c r="D12" s="135"/>
      <c r="E12" s="106">
        <v>10</v>
      </c>
      <c r="F12" s="106"/>
      <c r="G12" s="106">
        <v>7</v>
      </c>
      <c r="H12" s="106"/>
      <c r="I12" s="106">
        <v>3</v>
      </c>
      <c r="J12" s="106"/>
      <c r="K12" s="106">
        <v>2</v>
      </c>
      <c r="L12" s="106"/>
      <c r="M12" s="106">
        <v>1</v>
      </c>
      <c r="N12" s="107"/>
      <c r="O12" s="108">
        <v>23</v>
      </c>
      <c r="P12" s="106">
        <v>23</v>
      </c>
      <c r="Q12" s="109"/>
    </row>
    <row r="13" spans="2:17" ht="18">
      <c r="B13" s="2" t="s">
        <v>12</v>
      </c>
      <c r="C13" s="140">
        <v>50</v>
      </c>
      <c r="D13" s="134"/>
      <c r="E13" s="102">
        <v>10</v>
      </c>
      <c r="F13" s="102"/>
      <c r="G13" s="102">
        <v>14</v>
      </c>
      <c r="H13" s="102">
        <v>6</v>
      </c>
      <c r="I13" s="102">
        <v>24</v>
      </c>
      <c r="J13" s="102">
        <v>8</v>
      </c>
      <c r="K13" s="102">
        <v>1</v>
      </c>
      <c r="L13" s="102"/>
      <c r="M13" s="102">
        <v>1</v>
      </c>
      <c r="N13" s="103"/>
      <c r="O13" s="104">
        <v>50</v>
      </c>
      <c r="P13" s="102">
        <v>49</v>
      </c>
      <c r="Q13" s="105">
        <v>1</v>
      </c>
    </row>
    <row r="14" spans="2:17" ht="18">
      <c r="B14" s="2" t="s">
        <v>13</v>
      </c>
      <c r="C14" s="138">
        <v>153</v>
      </c>
      <c r="D14" s="134"/>
      <c r="E14" s="102">
        <v>36</v>
      </c>
      <c r="F14" s="102">
        <v>2</v>
      </c>
      <c r="G14" s="102">
        <v>54</v>
      </c>
      <c r="H14" s="102">
        <v>5</v>
      </c>
      <c r="I14" s="102">
        <v>32</v>
      </c>
      <c r="J14" s="102">
        <v>15</v>
      </c>
      <c r="K14" s="102">
        <v>25</v>
      </c>
      <c r="L14" s="102"/>
      <c r="M14" s="102"/>
      <c r="N14" s="103">
        <v>4</v>
      </c>
      <c r="O14" s="104">
        <v>151</v>
      </c>
      <c r="P14" s="102">
        <v>149</v>
      </c>
      <c r="Q14" s="105">
        <v>2</v>
      </c>
    </row>
    <row r="15" spans="2:17" ht="18">
      <c r="B15" s="2" t="s">
        <v>14</v>
      </c>
      <c r="C15" s="138">
        <v>65</v>
      </c>
      <c r="D15" s="134"/>
      <c r="E15" s="102">
        <v>5</v>
      </c>
      <c r="F15" s="102">
        <v>1</v>
      </c>
      <c r="G15" s="102">
        <v>22</v>
      </c>
      <c r="H15" s="102">
        <v>2</v>
      </c>
      <c r="I15" s="102">
        <v>22</v>
      </c>
      <c r="J15" s="102">
        <v>2</v>
      </c>
      <c r="K15" s="102">
        <v>12</v>
      </c>
      <c r="L15" s="102"/>
      <c r="M15" s="102">
        <v>1</v>
      </c>
      <c r="N15" s="103">
        <v>2</v>
      </c>
      <c r="O15" s="104">
        <v>51</v>
      </c>
      <c r="P15" s="102">
        <v>41</v>
      </c>
      <c r="Q15" s="105">
        <v>10</v>
      </c>
    </row>
    <row r="16" spans="2:17" ht="18">
      <c r="B16" s="2" t="s">
        <v>15</v>
      </c>
      <c r="C16" s="140">
        <v>40</v>
      </c>
      <c r="D16" s="134"/>
      <c r="E16" s="102">
        <v>16</v>
      </c>
      <c r="F16" s="102">
        <v>2</v>
      </c>
      <c r="G16" s="102">
        <v>10</v>
      </c>
      <c r="H16" s="102">
        <v>1</v>
      </c>
      <c r="I16" s="102">
        <v>11</v>
      </c>
      <c r="J16" s="102">
        <v>3</v>
      </c>
      <c r="K16" s="102">
        <v>1</v>
      </c>
      <c r="L16" s="102"/>
      <c r="M16" s="102"/>
      <c r="N16" s="103"/>
      <c r="O16" s="104">
        <v>40</v>
      </c>
      <c r="P16" s="102">
        <v>40</v>
      </c>
      <c r="Q16" s="105"/>
    </row>
    <row r="17" spans="2:17" ht="18">
      <c r="B17" s="2" t="s">
        <v>16</v>
      </c>
      <c r="C17" s="140">
        <v>59</v>
      </c>
      <c r="D17" s="134">
        <v>2</v>
      </c>
      <c r="E17" s="102">
        <v>19</v>
      </c>
      <c r="F17" s="102">
        <v>2</v>
      </c>
      <c r="G17" s="102">
        <v>13</v>
      </c>
      <c r="H17" s="102"/>
      <c r="I17" s="102">
        <v>14</v>
      </c>
      <c r="J17" s="102"/>
      <c r="K17" s="102">
        <v>9</v>
      </c>
      <c r="M17" s="102"/>
      <c r="N17" s="103"/>
      <c r="O17" s="104">
        <v>59</v>
      </c>
      <c r="P17" s="105">
        <v>59</v>
      </c>
      <c r="Q17" s="23"/>
    </row>
    <row r="18" spans="2:17" ht="18">
      <c r="B18" s="2" t="s">
        <v>17</v>
      </c>
      <c r="C18" s="138">
        <v>46</v>
      </c>
      <c r="D18" s="134">
        <v>1</v>
      </c>
      <c r="E18" s="102">
        <v>14</v>
      </c>
      <c r="F18" s="102">
        <v>4</v>
      </c>
      <c r="G18" s="102">
        <v>14</v>
      </c>
      <c r="H18" s="102">
        <v>3</v>
      </c>
      <c r="I18" s="102">
        <v>6</v>
      </c>
      <c r="J18" s="102">
        <v>6</v>
      </c>
      <c r="K18" s="102"/>
      <c r="L18" s="102"/>
      <c r="M18" s="102">
        <v>1</v>
      </c>
      <c r="N18" s="103"/>
      <c r="O18" s="104">
        <v>46</v>
      </c>
      <c r="P18" s="102">
        <v>46</v>
      </c>
      <c r="Q18" s="105"/>
    </row>
    <row r="19" spans="2:17" ht="18">
      <c r="B19" s="2" t="s">
        <v>18</v>
      </c>
      <c r="C19" s="141">
        <v>43</v>
      </c>
      <c r="D19" s="134"/>
      <c r="E19" s="102">
        <v>5</v>
      </c>
      <c r="F19" s="102">
        <v>2</v>
      </c>
      <c r="G19" s="102">
        <v>12</v>
      </c>
      <c r="H19" s="102">
        <v>2</v>
      </c>
      <c r="I19" s="102">
        <v>20</v>
      </c>
      <c r="J19" s="102">
        <v>7</v>
      </c>
      <c r="K19" s="102">
        <v>4</v>
      </c>
      <c r="L19" s="102"/>
      <c r="M19" s="102"/>
      <c r="N19" s="103"/>
      <c r="O19" s="104">
        <v>39</v>
      </c>
      <c r="P19" s="102">
        <v>35</v>
      </c>
      <c r="Q19" s="105">
        <v>4</v>
      </c>
    </row>
    <row r="20" spans="2:17" ht="18">
      <c r="B20" s="2" t="s">
        <v>19</v>
      </c>
      <c r="C20" s="138">
        <v>52</v>
      </c>
      <c r="D20" s="134">
        <v>1</v>
      </c>
      <c r="E20" s="102">
        <v>20</v>
      </c>
      <c r="F20" s="102">
        <v>3</v>
      </c>
      <c r="G20" s="102">
        <v>15</v>
      </c>
      <c r="H20" s="102">
        <v>2</v>
      </c>
      <c r="I20" s="102">
        <v>11</v>
      </c>
      <c r="J20" s="102">
        <v>2</v>
      </c>
      <c r="K20" s="102">
        <v>2</v>
      </c>
      <c r="L20" s="102"/>
      <c r="M20" s="102"/>
      <c r="N20" s="103"/>
      <c r="O20" s="104">
        <v>52</v>
      </c>
      <c r="P20" s="102">
        <v>51</v>
      </c>
      <c r="Q20" s="105">
        <v>1</v>
      </c>
    </row>
    <row r="21" spans="2:17" ht="18">
      <c r="B21" s="2" t="s">
        <v>20</v>
      </c>
      <c r="C21" s="140">
        <v>81</v>
      </c>
      <c r="D21" s="134"/>
      <c r="E21" s="102">
        <v>27</v>
      </c>
      <c r="F21" s="102">
        <v>2</v>
      </c>
      <c r="G21" s="102">
        <v>19</v>
      </c>
      <c r="H21" s="102">
        <v>4</v>
      </c>
      <c r="I21" s="102">
        <v>26</v>
      </c>
      <c r="J21" s="102">
        <v>3</v>
      </c>
      <c r="K21" s="102">
        <v>7</v>
      </c>
      <c r="L21" s="102"/>
      <c r="M21" s="102"/>
      <c r="N21" s="103"/>
      <c r="O21" s="104">
        <v>76</v>
      </c>
      <c r="P21" s="102">
        <v>72</v>
      </c>
      <c r="Q21" s="105">
        <v>4</v>
      </c>
    </row>
    <row r="22" spans="2:17" ht="18">
      <c r="B22" s="2" t="s">
        <v>21</v>
      </c>
      <c r="C22" s="138">
        <v>547</v>
      </c>
      <c r="D22" s="134">
        <v>2</v>
      </c>
      <c r="E22" s="102">
        <v>27</v>
      </c>
      <c r="F22" s="102">
        <v>1</v>
      </c>
      <c r="G22" s="102">
        <v>10</v>
      </c>
      <c r="H22" s="102">
        <v>1</v>
      </c>
      <c r="I22" s="102">
        <v>12</v>
      </c>
      <c r="J22" s="102">
        <v>2</v>
      </c>
      <c r="K22" s="102"/>
      <c r="L22" s="102"/>
      <c r="M22" s="102"/>
      <c r="N22" s="103">
        <v>2</v>
      </c>
      <c r="O22" s="104">
        <v>54</v>
      </c>
      <c r="P22" s="102">
        <v>50</v>
      </c>
      <c r="Q22" s="105">
        <v>2</v>
      </c>
    </row>
    <row r="23" spans="2:17" ht="18">
      <c r="B23" s="2" t="s">
        <v>22</v>
      </c>
      <c r="C23" s="138">
        <v>109</v>
      </c>
      <c r="D23" s="134"/>
      <c r="E23" s="102">
        <v>15</v>
      </c>
      <c r="F23" s="102">
        <v>4</v>
      </c>
      <c r="G23" s="102">
        <v>29</v>
      </c>
      <c r="H23" s="102">
        <v>4</v>
      </c>
      <c r="I23" s="102">
        <v>49</v>
      </c>
      <c r="J23" s="102">
        <v>12</v>
      </c>
      <c r="K23" s="102">
        <v>12</v>
      </c>
      <c r="L23" s="102"/>
      <c r="M23" s="102"/>
      <c r="N23" s="103"/>
      <c r="O23" s="104">
        <v>107</v>
      </c>
      <c r="P23" s="102">
        <v>105</v>
      </c>
      <c r="Q23" s="105">
        <v>2</v>
      </c>
    </row>
    <row r="24" spans="2:17" ht="18">
      <c r="B24" s="2" t="s">
        <v>23</v>
      </c>
      <c r="C24" s="138">
        <v>46</v>
      </c>
      <c r="D24" s="134"/>
      <c r="E24" s="102">
        <v>11</v>
      </c>
      <c r="F24" s="102">
        <v>2</v>
      </c>
      <c r="G24" s="102">
        <v>11</v>
      </c>
      <c r="H24" s="102">
        <v>4</v>
      </c>
      <c r="I24" s="102">
        <v>14</v>
      </c>
      <c r="J24" s="102">
        <v>8</v>
      </c>
      <c r="K24" s="102">
        <v>8</v>
      </c>
      <c r="L24" s="102"/>
      <c r="M24" s="102"/>
      <c r="N24" s="103"/>
      <c r="O24" s="104">
        <v>41</v>
      </c>
      <c r="P24" s="102">
        <v>38</v>
      </c>
      <c r="Q24" s="105">
        <v>3</v>
      </c>
    </row>
    <row r="25" spans="2:17" ht="18">
      <c r="B25" s="2" t="s">
        <v>24</v>
      </c>
      <c r="C25" s="138">
        <v>177</v>
      </c>
      <c r="D25" s="134"/>
      <c r="E25" s="102">
        <v>115</v>
      </c>
      <c r="F25" s="102">
        <v>18</v>
      </c>
      <c r="G25" s="102">
        <v>7</v>
      </c>
      <c r="H25" s="102">
        <v>3</v>
      </c>
      <c r="I25" s="102">
        <v>6</v>
      </c>
      <c r="J25" s="102">
        <v>5</v>
      </c>
      <c r="K25" s="102">
        <v>11</v>
      </c>
      <c r="L25" s="102"/>
      <c r="M25" s="102">
        <v>2</v>
      </c>
      <c r="N25" s="103">
        <v>18</v>
      </c>
      <c r="O25" s="104">
        <v>177</v>
      </c>
      <c r="P25" s="102">
        <v>170</v>
      </c>
      <c r="Q25" s="105">
        <v>7</v>
      </c>
    </row>
    <row r="26" spans="2:17" ht="18">
      <c r="B26" s="2" t="s">
        <v>25</v>
      </c>
      <c r="C26" s="140">
        <v>116</v>
      </c>
      <c r="D26" s="134"/>
      <c r="E26" s="102">
        <v>31</v>
      </c>
      <c r="F26" s="102">
        <v>3</v>
      </c>
      <c r="G26" s="102">
        <v>25</v>
      </c>
      <c r="H26" s="102">
        <v>2</v>
      </c>
      <c r="I26" s="102">
        <v>47</v>
      </c>
      <c r="J26" s="102">
        <v>16</v>
      </c>
      <c r="K26" s="102">
        <v>9</v>
      </c>
      <c r="L26" s="102">
        <v>1</v>
      </c>
      <c r="M26" s="102"/>
      <c r="N26" s="103"/>
      <c r="O26" s="104">
        <v>89</v>
      </c>
      <c r="P26" s="102">
        <v>80</v>
      </c>
      <c r="Q26" s="105">
        <v>9</v>
      </c>
    </row>
    <row r="27" spans="2:17" ht="18">
      <c r="B27" s="2" t="s">
        <v>26</v>
      </c>
      <c r="C27" s="138">
        <v>6</v>
      </c>
      <c r="D27" s="134"/>
      <c r="E27" s="102"/>
      <c r="F27" s="102"/>
      <c r="G27" s="102">
        <v>4</v>
      </c>
      <c r="H27" s="102"/>
      <c r="I27" s="102">
        <v>1</v>
      </c>
      <c r="J27" s="102"/>
      <c r="K27" s="102">
        <v>1</v>
      </c>
      <c r="L27" s="102"/>
      <c r="M27" s="102"/>
      <c r="N27" s="103"/>
      <c r="O27" s="104">
        <v>6</v>
      </c>
      <c r="P27" s="102">
        <v>6</v>
      </c>
      <c r="Q27" s="105"/>
    </row>
    <row r="28" spans="2:17" ht="18">
      <c r="B28" s="2" t="s">
        <v>27</v>
      </c>
      <c r="C28" s="138">
        <v>89</v>
      </c>
      <c r="D28" s="134">
        <v>1</v>
      </c>
      <c r="E28" s="102">
        <v>22</v>
      </c>
      <c r="F28" s="102">
        <v>8</v>
      </c>
      <c r="G28" s="102">
        <v>19</v>
      </c>
      <c r="H28" s="102">
        <v>1</v>
      </c>
      <c r="I28" s="102">
        <v>28</v>
      </c>
      <c r="J28" s="102">
        <v>3</v>
      </c>
      <c r="K28" s="102">
        <v>11</v>
      </c>
      <c r="L28" s="102"/>
      <c r="M28" s="102"/>
      <c r="N28" s="103"/>
      <c r="O28" s="104">
        <v>52</v>
      </c>
      <c r="P28" s="102">
        <v>34</v>
      </c>
      <c r="Q28" s="105">
        <v>18</v>
      </c>
    </row>
    <row r="29" spans="2:17" ht="18.600000000000001" thickBot="1">
      <c r="B29" s="3" t="s">
        <v>28</v>
      </c>
      <c r="C29" s="142">
        <v>3</v>
      </c>
      <c r="D29" s="136"/>
      <c r="E29" s="110"/>
      <c r="F29" s="110"/>
      <c r="G29" s="110">
        <v>1</v>
      </c>
      <c r="H29" s="110"/>
      <c r="I29" s="110">
        <v>1</v>
      </c>
      <c r="J29" s="110"/>
      <c r="K29" s="110"/>
      <c r="L29" s="110"/>
      <c r="M29" s="110">
        <v>1</v>
      </c>
      <c r="N29" s="103"/>
      <c r="O29" s="111">
        <v>3</v>
      </c>
      <c r="P29" s="112">
        <v>3</v>
      </c>
      <c r="Q29" s="113"/>
    </row>
    <row r="30" spans="2:17" ht="16.2" thickBot="1">
      <c r="B30" s="4" t="s">
        <v>29</v>
      </c>
      <c r="C30" s="5">
        <f>SUM(C5:C29)</f>
        <v>2360</v>
      </c>
      <c r="D30" s="5">
        <f t="shared" ref="D30:N30" si="0">SUM(D5:D29)</f>
        <v>8</v>
      </c>
      <c r="E30" s="5">
        <f t="shared" si="0"/>
        <v>697</v>
      </c>
      <c r="F30" s="5">
        <f t="shared" si="0"/>
        <v>71</v>
      </c>
      <c r="G30" s="5">
        <f t="shared" si="0"/>
        <v>415</v>
      </c>
      <c r="H30" s="5">
        <f t="shared" si="0"/>
        <v>70</v>
      </c>
      <c r="I30" s="5">
        <f t="shared" si="0"/>
        <v>469</v>
      </c>
      <c r="J30" s="5">
        <f t="shared" si="0"/>
        <v>131</v>
      </c>
      <c r="K30" s="5">
        <f t="shared" si="0"/>
        <v>159</v>
      </c>
      <c r="L30" s="5">
        <f t="shared" si="0"/>
        <v>1</v>
      </c>
      <c r="M30" s="5">
        <f t="shared" si="0"/>
        <v>12</v>
      </c>
      <c r="N30" s="129">
        <f t="shared" si="0"/>
        <v>29</v>
      </c>
      <c r="O30" s="14">
        <f>SUM(O5:O29)</f>
        <v>1743</v>
      </c>
      <c r="P30" s="14">
        <f>SUM(P5:P29)</f>
        <v>1653</v>
      </c>
      <c r="Q30" s="132">
        <f>SUM(Q5:Q29)</f>
        <v>88</v>
      </c>
    </row>
  </sheetData>
  <mergeCells count="8">
    <mergeCell ref="B2:B4"/>
    <mergeCell ref="O3:O4"/>
    <mergeCell ref="P3:P4"/>
    <mergeCell ref="O2:Q2"/>
    <mergeCell ref="Q3:Q4"/>
    <mergeCell ref="C3:C4"/>
    <mergeCell ref="C2:N2"/>
    <mergeCell ref="D3:N3"/>
  </mergeCells>
  <phoneticPr fontId="3" type="noConversion"/>
  <pageMargins left="0.19685039370078741" right="0.23622047244094491" top="0.27559055118110237" bottom="0.2362204724409449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N30"/>
  <sheetViews>
    <sheetView zoomScaleNormal="100" workbookViewId="0">
      <selection activeCell="M1" sqref="M1"/>
    </sheetView>
  </sheetViews>
  <sheetFormatPr defaultRowHeight="13.2"/>
  <cols>
    <col min="1" max="1" width="2.88671875" customWidth="1"/>
    <col min="2" max="2" width="15.6640625" bestFit="1" customWidth="1"/>
    <col min="3" max="3" width="8.5546875" customWidth="1"/>
    <col min="4" max="4" width="12.6640625" bestFit="1" customWidth="1"/>
    <col min="5" max="5" width="7.44140625" bestFit="1" customWidth="1"/>
    <col min="6" max="6" width="9.33203125" customWidth="1"/>
    <col min="7" max="7" width="8.33203125" bestFit="1" customWidth="1"/>
    <col min="8" max="8" width="7.33203125" customWidth="1"/>
    <col min="9" max="9" width="7.109375" customWidth="1"/>
    <col min="10" max="10" width="6.6640625" customWidth="1"/>
    <col min="12" max="12" width="8" customWidth="1"/>
    <col min="13" max="13" width="8.44140625" customWidth="1"/>
    <col min="14" max="14" width="26.88671875" customWidth="1"/>
    <col min="15" max="15" width="8.88671875" customWidth="1"/>
  </cols>
  <sheetData>
    <row r="1" spans="2:14" ht="13.8" thickBot="1">
      <c r="B1" s="12"/>
      <c r="C1" s="12" t="s">
        <v>164</v>
      </c>
      <c r="H1" s="12"/>
      <c r="M1" t="s">
        <v>218</v>
      </c>
    </row>
    <row r="2" spans="2:14" ht="16.5" customHeight="1" thickBot="1">
      <c r="B2" s="202" t="s">
        <v>0</v>
      </c>
      <c r="C2" s="210" t="s">
        <v>42</v>
      </c>
      <c r="D2" s="211"/>
      <c r="E2" s="211"/>
      <c r="F2" s="211"/>
      <c r="G2" s="211"/>
      <c r="H2" s="211"/>
      <c r="I2" s="211"/>
      <c r="J2" s="211"/>
      <c r="K2" s="211"/>
      <c r="L2" s="211"/>
      <c r="M2" s="212"/>
      <c r="N2" s="174" t="s">
        <v>46</v>
      </c>
    </row>
    <row r="3" spans="2:14" ht="23.4" customHeight="1" thickBot="1">
      <c r="B3" s="203"/>
      <c r="C3" s="205" t="s">
        <v>3</v>
      </c>
      <c r="D3" s="210" t="s">
        <v>43</v>
      </c>
      <c r="E3" s="211"/>
      <c r="F3" s="211"/>
      <c r="G3" s="211"/>
      <c r="H3" s="211"/>
      <c r="I3" s="211"/>
      <c r="J3" s="211"/>
      <c r="K3" s="211"/>
      <c r="L3" s="211"/>
      <c r="M3" s="212"/>
      <c r="N3" s="145" t="s">
        <v>3</v>
      </c>
    </row>
    <row r="4" spans="2:14" ht="36" customHeight="1" thickBot="1">
      <c r="B4" s="204"/>
      <c r="C4" s="206"/>
      <c r="D4" s="147" t="s">
        <v>37</v>
      </c>
      <c r="E4" s="147" t="s">
        <v>39</v>
      </c>
      <c r="F4" s="147" t="s">
        <v>30</v>
      </c>
      <c r="G4" s="147" t="s">
        <v>122</v>
      </c>
      <c r="H4" s="147" t="s">
        <v>31</v>
      </c>
      <c r="I4" s="147" t="s">
        <v>122</v>
      </c>
      <c r="J4" s="147" t="s">
        <v>32</v>
      </c>
      <c r="K4" s="147" t="s">
        <v>33</v>
      </c>
      <c r="L4" s="147" t="s">
        <v>34</v>
      </c>
      <c r="M4" s="13" t="s">
        <v>35</v>
      </c>
      <c r="N4" s="146"/>
    </row>
    <row r="5" spans="2:14" ht="18.600000000000001" thickBot="1">
      <c r="B5" s="2" t="s">
        <v>5</v>
      </c>
      <c r="C5" s="137">
        <f t="shared" ref="C5:C29" si="0">SUM(D5:M5)</f>
        <v>263</v>
      </c>
      <c r="D5" s="100">
        <v>145</v>
      </c>
      <c r="E5" s="100">
        <v>9</v>
      </c>
      <c r="F5" s="100">
        <v>39</v>
      </c>
      <c r="G5" s="100"/>
      <c r="H5" s="100">
        <v>56</v>
      </c>
      <c r="I5" s="100"/>
      <c r="J5" s="100">
        <v>14</v>
      </c>
      <c r="K5" s="100"/>
      <c r="L5" s="100"/>
      <c r="M5" s="101"/>
      <c r="N5" s="169">
        <v>217</v>
      </c>
    </row>
    <row r="6" spans="2:14" ht="18.600000000000001" thickBot="1">
      <c r="B6" s="2" t="s">
        <v>6</v>
      </c>
      <c r="C6" s="137">
        <f t="shared" si="0"/>
        <v>23</v>
      </c>
      <c r="D6" s="102">
        <v>9</v>
      </c>
      <c r="E6" s="102">
        <v>0</v>
      </c>
      <c r="F6" s="102">
        <v>4</v>
      </c>
      <c r="G6" s="102"/>
      <c r="H6" s="102">
        <v>10</v>
      </c>
      <c r="I6" s="102"/>
      <c r="J6" s="102">
        <v>0</v>
      </c>
      <c r="K6" s="102"/>
      <c r="L6" s="102"/>
      <c r="M6" s="103"/>
      <c r="N6" s="170">
        <v>23</v>
      </c>
    </row>
    <row r="7" spans="2:14" ht="18.600000000000001" thickBot="1">
      <c r="B7" s="2" t="s">
        <v>7</v>
      </c>
      <c r="C7" s="137">
        <f t="shared" si="0"/>
        <v>86</v>
      </c>
      <c r="D7" s="102">
        <v>26</v>
      </c>
      <c r="E7" s="102">
        <v>5</v>
      </c>
      <c r="F7" s="102">
        <v>24</v>
      </c>
      <c r="G7" s="102"/>
      <c r="H7" s="102">
        <v>19</v>
      </c>
      <c r="I7" s="102"/>
      <c r="J7" s="102">
        <v>12</v>
      </c>
      <c r="K7" s="102"/>
      <c r="L7" s="102"/>
      <c r="M7" s="103"/>
      <c r="N7" s="170">
        <v>68</v>
      </c>
    </row>
    <row r="8" spans="2:14" s="89" customFormat="1" ht="18.600000000000001" thickBot="1">
      <c r="B8" s="2" t="s">
        <v>8</v>
      </c>
      <c r="C8" s="137">
        <f t="shared" si="0"/>
        <v>60</v>
      </c>
      <c r="D8" s="106">
        <v>10</v>
      </c>
      <c r="E8" s="106">
        <v>3</v>
      </c>
      <c r="F8" s="106">
        <v>21</v>
      </c>
      <c r="G8" s="106"/>
      <c r="H8" s="106">
        <v>21</v>
      </c>
      <c r="I8" s="106"/>
      <c r="J8" s="106">
        <v>5</v>
      </c>
      <c r="K8" s="106"/>
      <c r="L8" s="106"/>
      <c r="M8" s="107"/>
      <c r="N8" s="171">
        <v>55</v>
      </c>
    </row>
    <row r="9" spans="2:14" ht="18.600000000000001" thickBot="1">
      <c r="B9" s="2" t="s">
        <v>9</v>
      </c>
      <c r="C9" s="137">
        <f t="shared" si="0"/>
        <v>64</v>
      </c>
      <c r="D9" s="102">
        <v>36</v>
      </c>
      <c r="E9" s="102">
        <v>2</v>
      </c>
      <c r="F9" s="102">
        <v>13</v>
      </c>
      <c r="G9" s="102"/>
      <c r="H9" s="102">
        <v>9</v>
      </c>
      <c r="I9" s="102"/>
      <c r="J9" s="102">
        <v>4</v>
      </c>
      <c r="K9" s="102"/>
      <c r="L9" s="102"/>
      <c r="M9" s="103"/>
      <c r="N9" s="170">
        <v>61</v>
      </c>
    </row>
    <row r="10" spans="2:14" ht="18.600000000000001" thickBot="1">
      <c r="B10" s="2" t="s">
        <v>10</v>
      </c>
      <c r="C10" s="137">
        <f t="shared" si="0"/>
        <v>21</v>
      </c>
      <c r="D10" s="102">
        <v>19</v>
      </c>
      <c r="E10" s="102">
        <v>0</v>
      </c>
      <c r="F10" s="102">
        <v>1</v>
      </c>
      <c r="G10" s="102"/>
      <c r="H10" s="102">
        <v>1</v>
      </c>
      <c r="I10" s="102"/>
      <c r="J10" s="102">
        <v>0</v>
      </c>
      <c r="K10" s="102"/>
      <c r="L10" s="102"/>
      <c r="M10" s="103"/>
      <c r="N10" s="170">
        <v>20</v>
      </c>
    </row>
    <row r="11" spans="2:14" ht="18.600000000000001" thickBot="1">
      <c r="B11" s="2" t="s">
        <v>11</v>
      </c>
      <c r="C11" s="137">
        <f t="shared" si="0"/>
        <v>105</v>
      </c>
      <c r="D11" s="102">
        <v>34</v>
      </c>
      <c r="E11" s="102">
        <v>8</v>
      </c>
      <c r="F11" s="102">
        <v>28</v>
      </c>
      <c r="G11" s="102"/>
      <c r="H11" s="102">
        <v>26</v>
      </c>
      <c r="I11" s="102"/>
      <c r="J11" s="102">
        <v>9</v>
      </c>
      <c r="K11" s="102"/>
      <c r="L11" s="102"/>
      <c r="M11" s="103"/>
      <c r="N11" s="170">
        <v>80</v>
      </c>
    </row>
    <row r="12" spans="2:14" s="89" customFormat="1" ht="18.600000000000001" thickBot="1">
      <c r="B12" s="2" t="s">
        <v>41</v>
      </c>
      <c r="C12" s="137">
        <f t="shared" si="0"/>
        <v>23</v>
      </c>
      <c r="D12" s="106">
        <v>11</v>
      </c>
      <c r="E12" s="106">
        <v>1</v>
      </c>
      <c r="F12" s="106">
        <v>7</v>
      </c>
      <c r="G12" s="106"/>
      <c r="H12" s="106">
        <v>3</v>
      </c>
      <c r="I12" s="106"/>
      <c r="J12" s="106">
        <v>1</v>
      </c>
      <c r="K12" s="106"/>
      <c r="L12" s="106"/>
      <c r="M12" s="107"/>
      <c r="N12" s="171">
        <v>23</v>
      </c>
    </row>
    <row r="13" spans="2:14" ht="18.600000000000001" thickBot="1">
      <c r="B13" s="2" t="s">
        <v>12</v>
      </c>
      <c r="C13" s="137">
        <f t="shared" si="0"/>
        <v>48</v>
      </c>
      <c r="D13" s="102">
        <v>8</v>
      </c>
      <c r="E13" s="102">
        <v>1</v>
      </c>
      <c r="F13" s="102">
        <v>14</v>
      </c>
      <c r="G13" s="102"/>
      <c r="H13" s="102">
        <v>24</v>
      </c>
      <c r="I13" s="102"/>
      <c r="J13" s="102">
        <v>1</v>
      </c>
      <c r="K13" s="102"/>
      <c r="L13" s="102"/>
      <c r="M13" s="103"/>
      <c r="N13" s="170">
        <v>48</v>
      </c>
    </row>
    <row r="14" spans="2:14" ht="18.600000000000001" thickBot="1">
      <c r="B14" s="2" t="s">
        <v>13</v>
      </c>
      <c r="C14" s="137">
        <f t="shared" si="0"/>
        <v>152</v>
      </c>
      <c r="D14" s="102">
        <v>36</v>
      </c>
      <c r="E14" s="102">
        <v>6</v>
      </c>
      <c r="F14" s="102">
        <v>53</v>
      </c>
      <c r="G14" s="102"/>
      <c r="H14" s="102">
        <v>32</v>
      </c>
      <c r="I14" s="102"/>
      <c r="J14" s="102">
        <v>25</v>
      </c>
      <c r="K14" s="102"/>
      <c r="L14" s="102"/>
      <c r="M14" s="103"/>
      <c r="N14" s="170">
        <v>115</v>
      </c>
    </row>
    <row r="15" spans="2:14" ht="18.600000000000001" thickBot="1">
      <c r="B15" s="2" t="s">
        <v>14</v>
      </c>
      <c r="C15" s="137">
        <f t="shared" si="0"/>
        <v>65</v>
      </c>
      <c r="D15" s="102">
        <v>6</v>
      </c>
      <c r="E15" s="102">
        <v>3</v>
      </c>
      <c r="F15" s="102">
        <v>22</v>
      </c>
      <c r="G15" s="102"/>
      <c r="H15" s="102">
        <v>22</v>
      </c>
      <c r="I15" s="102"/>
      <c r="J15" s="102">
        <v>12</v>
      </c>
      <c r="K15" s="102"/>
      <c r="L15" s="102"/>
      <c r="M15" s="103"/>
      <c r="N15" s="170">
        <v>47</v>
      </c>
    </row>
    <row r="16" spans="2:14" ht="18.600000000000001" thickBot="1">
      <c r="B16" s="2" t="s">
        <v>15</v>
      </c>
      <c r="C16" s="137">
        <f t="shared" si="0"/>
        <v>43</v>
      </c>
      <c r="D16" s="102">
        <v>17</v>
      </c>
      <c r="E16" s="102">
        <v>2</v>
      </c>
      <c r="F16" s="102">
        <v>12</v>
      </c>
      <c r="G16" s="102"/>
      <c r="H16" s="102">
        <v>11</v>
      </c>
      <c r="I16" s="102"/>
      <c r="J16" s="102">
        <v>1</v>
      </c>
      <c r="K16" s="102"/>
      <c r="L16" s="102"/>
      <c r="M16" s="103"/>
      <c r="N16" s="170">
        <v>43</v>
      </c>
    </row>
    <row r="17" spans="2:14" ht="18.600000000000001" thickBot="1">
      <c r="B17" s="2" t="s">
        <v>16</v>
      </c>
      <c r="C17" s="137">
        <f t="shared" si="0"/>
        <v>59</v>
      </c>
      <c r="D17" s="102">
        <v>19</v>
      </c>
      <c r="E17" s="102">
        <v>4</v>
      </c>
      <c r="F17" s="102">
        <v>13</v>
      </c>
      <c r="G17" s="102"/>
      <c r="H17" s="102">
        <v>14</v>
      </c>
      <c r="I17" s="102"/>
      <c r="J17" s="102">
        <v>9</v>
      </c>
      <c r="L17" s="102"/>
      <c r="M17" s="103"/>
      <c r="N17" s="172">
        <v>52</v>
      </c>
    </row>
    <row r="18" spans="2:14" ht="18.600000000000001" thickBot="1">
      <c r="B18" s="2" t="s">
        <v>17</v>
      </c>
      <c r="C18" s="137">
        <f t="shared" si="0"/>
        <v>46</v>
      </c>
      <c r="D18" s="102">
        <v>14</v>
      </c>
      <c r="E18" s="102">
        <v>6</v>
      </c>
      <c r="F18" s="102">
        <v>14</v>
      </c>
      <c r="G18" s="102"/>
      <c r="H18" s="102">
        <v>6</v>
      </c>
      <c r="I18" s="102"/>
      <c r="J18" s="102">
        <v>6</v>
      </c>
      <c r="K18" s="102"/>
      <c r="L18" s="102"/>
      <c r="M18" s="103"/>
      <c r="N18" s="170">
        <v>46</v>
      </c>
    </row>
    <row r="19" spans="2:14" ht="18.600000000000001" thickBot="1">
      <c r="B19" s="2" t="s">
        <v>18</v>
      </c>
      <c r="C19" s="137">
        <f t="shared" si="0"/>
        <v>43</v>
      </c>
      <c r="D19" s="102">
        <v>5</v>
      </c>
      <c r="E19" s="102">
        <v>2</v>
      </c>
      <c r="F19" s="102">
        <v>12</v>
      </c>
      <c r="G19" s="102"/>
      <c r="H19" s="102">
        <v>20</v>
      </c>
      <c r="I19" s="102"/>
      <c r="J19" s="102">
        <v>4</v>
      </c>
      <c r="K19" s="102"/>
      <c r="L19" s="102"/>
      <c r="M19" s="103"/>
      <c r="N19" s="170">
        <v>39</v>
      </c>
    </row>
    <row r="20" spans="2:14" ht="18.600000000000001" thickBot="1">
      <c r="B20" s="2" t="s">
        <v>19</v>
      </c>
      <c r="C20" s="137">
        <f t="shared" si="0"/>
        <v>52</v>
      </c>
      <c r="D20" s="102">
        <v>20</v>
      </c>
      <c r="E20" s="102">
        <v>4</v>
      </c>
      <c r="F20" s="102">
        <v>15</v>
      </c>
      <c r="G20" s="102"/>
      <c r="H20" s="102">
        <v>11</v>
      </c>
      <c r="I20" s="102"/>
      <c r="J20" s="102">
        <v>2</v>
      </c>
      <c r="K20" s="102"/>
      <c r="L20" s="102"/>
      <c r="M20" s="103"/>
      <c r="N20" s="170">
        <v>46</v>
      </c>
    </row>
    <row r="21" spans="2:14" ht="18.600000000000001" thickBot="1">
      <c r="B21" s="2" t="s">
        <v>20</v>
      </c>
      <c r="C21" s="137">
        <f t="shared" si="0"/>
        <v>80</v>
      </c>
      <c r="D21" s="102">
        <v>26</v>
      </c>
      <c r="E21" s="102">
        <v>2</v>
      </c>
      <c r="F21" s="102">
        <v>19</v>
      </c>
      <c r="G21" s="102"/>
      <c r="H21" s="102">
        <v>26</v>
      </c>
      <c r="I21" s="102"/>
      <c r="J21" s="102">
        <v>7</v>
      </c>
      <c r="K21" s="102"/>
      <c r="L21" s="102"/>
      <c r="M21" s="103"/>
      <c r="N21" s="170">
        <v>75</v>
      </c>
    </row>
    <row r="22" spans="2:14" ht="18.600000000000001" thickBot="1">
      <c r="B22" s="2" t="s">
        <v>21</v>
      </c>
      <c r="C22" s="137">
        <f t="shared" si="0"/>
        <v>45</v>
      </c>
      <c r="D22" s="102">
        <v>18</v>
      </c>
      <c r="E22" s="102">
        <v>5</v>
      </c>
      <c r="F22" s="102">
        <v>10</v>
      </c>
      <c r="G22" s="102"/>
      <c r="H22" s="102">
        <v>12</v>
      </c>
      <c r="I22" s="102"/>
      <c r="J22" s="102">
        <v>0</v>
      </c>
      <c r="K22" s="102"/>
      <c r="L22" s="102"/>
      <c r="M22" s="103"/>
      <c r="N22" s="170">
        <v>44</v>
      </c>
    </row>
    <row r="23" spans="2:14" ht="18.600000000000001" thickBot="1">
      <c r="B23" s="2" t="s">
        <v>22</v>
      </c>
      <c r="C23" s="137">
        <f t="shared" si="0"/>
        <v>109</v>
      </c>
      <c r="D23" s="102">
        <v>15</v>
      </c>
      <c r="E23" s="102">
        <v>4</v>
      </c>
      <c r="F23" s="102">
        <v>29</v>
      </c>
      <c r="G23" s="102"/>
      <c r="H23" s="102">
        <v>49</v>
      </c>
      <c r="I23" s="102"/>
      <c r="J23" s="102">
        <v>12</v>
      </c>
      <c r="K23" s="102"/>
      <c r="L23" s="102"/>
      <c r="M23" s="103"/>
      <c r="N23" s="170">
        <v>107</v>
      </c>
    </row>
    <row r="24" spans="2:14" ht="18.600000000000001" thickBot="1">
      <c r="B24" s="2" t="s">
        <v>23</v>
      </c>
      <c r="C24" s="137">
        <f t="shared" si="0"/>
        <v>44</v>
      </c>
      <c r="D24" s="102">
        <v>11</v>
      </c>
      <c r="E24" s="102">
        <v>2</v>
      </c>
      <c r="F24" s="102">
        <v>9</v>
      </c>
      <c r="G24" s="102"/>
      <c r="H24" s="102">
        <v>14</v>
      </c>
      <c r="I24" s="102"/>
      <c r="J24" s="102">
        <v>8</v>
      </c>
      <c r="K24" s="102"/>
      <c r="L24" s="102"/>
      <c r="M24" s="103"/>
      <c r="N24" s="170">
        <v>41</v>
      </c>
    </row>
    <row r="25" spans="2:14" ht="18.600000000000001" thickBot="1">
      <c r="B25" s="2" t="s">
        <v>24</v>
      </c>
      <c r="C25" s="137">
        <f t="shared" si="0"/>
        <v>58</v>
      </c>
      <c r="D25" s="102">
        <v>10</v>
      </c>
      <c r="E25" s="102">
        <v>0</v>
      </c>
      <c r="F25" s="102">
        <v>20</v>
      </c>
      <c r="G25" s="102"/>
      <c r="H25" s="102">
        <v>16</v>
      </c>
      <c r="I25" s="102"/>
      <c r="J25" s="102">
        <v>12</v>
      </c>
      <c r="K25" s="102"/>
      <c r="L25" s="102"/>
      <c r="M25" s="103"/>
      <c r="N25" s="170">
        <v>51</v>
      </c>
    </row>
    <row r="26" spans="2:14" ht="18.600000000000001" thickBot="1">
      <c r="B26" s="2" t="s">
        <v>25</v>
      </c>
      <c r="C26" s="137">
        <f t="shared" si="0"/>
        <v>117</v>
      </c>
      <c r="D26" s="102">
        <v>31</v>
      </c>
      <c r="E26" s="102">
        <v>4</v>
      </c>
      <c r="F26" s="102">
        <v>25</v>
      </c>
      <c r="G26" s="102"/>
      <c r="H26" s="102">
        <v>47</v>
      </c>
      <c r="I26" s="102"/>
      <c r="J26" s="102">
        <v>10</v>
      </c>
      <c r="K26" s="102"/>
      <c r="L26" s="102"/>
      <c r="M26" s="103"/>
      <c r="N26" s="170">
        <v>89</v>
      </c>
    </row>
    <row r="27" spans="2:14" ht="18.600000000000001" thickBot="1">
      <c r="B27" s="2" t="s">
        <v>26</v>
      </c>
      <c r="C27" s="137">
        <f t="shared" si="0"/>
        <v>6</v>
      </c>
      <c r="D27" s="102">
        <v>0</v>
      </c>
      <c r="E27" s="102">
        <v>0</v>
      </c>
      <c r="F27" s="102">
        <v>4</v>
      </c>
      <c r="G27" s="102"/>
      <c r="H27" s="102">
        <v>1</v>
      </c>
      <c r="I27" s="102"/>
      <c r="J27" s="102">
        <v>1</v>
      </c>
      <c r="K27" s="102"/>
      <c r="L27" s="102"/>
      <c r="M27" s="103"/>
      <c r="N27" s="170">
        <v>6</v>
      </c>
    </row>
    <row r="28" spans="2:14" ht="18.600000000000001" thickBot="1">
      <c r="B28" s="2" t="s">
        <v>27</v>
      </c>
      <c r="C28" s="137">
        <f t="shared" si="0"/>
        <v>89</v>
      </c>
      <c r="D28" s="102">
        <v>22</v>
      </c>
      <c r="E28" s="102">
        <v>9</v>
      </c>
      <c r="F28" s="102">
        <v>18</v>
      </c>
      <c r="G28" s="102"/>
      <c r="H28" s="102">
        <v>29</v>
      </c>
      <c r="I28" s="102"/>
      <c r="J28" s="102">
        <v>11</v>
      </c>
      <c r="K28" s="102"/>
      <c r="L28" s="102"/>
      <c r="M28" s="103"/>
      <c r="N28" s="170">
        <v>67</v>
      </c>
    </row>
    <row r="29" spans="2:14" ht="18.600000000000001" thickBot="1">
      <c r="B29" s="3" t="s">
        <v>28</v>
      </c>
      <c r="C29" s="137">
        <f t="shared" si="0"/>
        <v>3</v>
      </c>
      <c r="D29" s="110">
        <v>0</v>
      </c>
      <c r="E29" s="110">
        <v>1</v>
      </c>
      <c r="F29" s="110">
        <v>1</v>
      </c>
      <c r="G29" s="110"/>
      <c r="H29" s="110">
        <v>1</v>
      </c>
      <c r="I29" s="110"/>
      <c r="J29" s="110">
        <v>0</v>
      </c>
      <c r="K29" s="110"/>
      <c r="L29" s="110"/>
      <c r="M29" s="103"/>
      <c r="N29" s="173">
        <v>3</v>
      </c>
    </row>
    <row r="30" spans="2:14" ht="18.600000000000001" thickBot="1">
      <c r="B30" s="4" t="s">
        <v>29</v>
      </c>
      <c r="C30" s="175">
        <f>SUM(C5:C29)</f>
        <v>1704</v>
      </c>
      <c r="D30" s="175">
        <f>SUM(D5:D29)</f>
        <v>548</v>
      </c>
      <c r="E30" s="175">
        <f t="shared" ref="E30:N30" si="1">SUM(E5:E29)</f>
        <v>83</v>
      </c>
      <c r="F30" s="175">
        <f t="shared" si="1"/>
        <v>427</v>
      </c>
      <c r="G30" s="175">
        <f t="shared" si="1"/>
        <v>0</v>
      </c>
      <c r="H30" s="175">
        <f t="shared" si="1"/>
        <v>480</v>
      </c>
      <c r="I30" s="175">
        <f t="shared" si="1"/>
        <v>0</v>
      </c>
      <c r="J30" s="175">
        <f t="shared" si="1"/>
        <v>166</v>
      </c>
      <c r="K30" s="175">
        <f t="shared" si="1"/>
        <v>0</v>
      </c>
      <c r="L30" s="175">
        <f t="shared" si="1"/>
        <v>0</v>
      </c>
      <c r="M30" s="175">
        <f t="shared" si="1"/>
        <v>0</v>
      </c>
      <c r="N30" s="175">
        <f t="shared" si="1"/>
        <v>1466</v>
      </c>
    </row>
  </sheetData>
  <mergeCells count="4">
    <mergeCell ref="B2:B4"/>
    <mergeCell ref="C3:C4"/>
    <mergeCell ref="C2:M2"/>
    <mergeCell ref="D3:M3"/>
  </mergeCells>
  <pageMargins left="0.19685039370078741" right="0.23622047244094491" top="0.27559055118110237" bottom="0.23622047244094491" header="0.19685039370078741" footer="0.19685039370078741"/>
  <pageSetup paperSize="9" orientation="landscape" r:id="rId1"/>
  <headerFooter alignWithMargins="0"/>
  <ignoredErrors>
    <ignoredError sqref="C5:C26 C27:C2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R29"/>
  <sheetViews>
    <sheetView zoomScaleNormal="100" workbookViewId="0">
      <pane xSplit="2" ySplit="3" topLeftCell="G11" activePane="bottomRight" state="frozen"/>
      <selection pane="topRight" activeCell="C1" sqref="C1"/>
      <selection pane="bottomLeft" activeCell="A4" sqref="A4"/>
      <selection pane="bottomRight" activeCell="M1" sqref="M1"/>
    </sheetView>
  </sheetViews>
  <sheetFormatPr defaultRowHeight="13.2"/>
  <cols>
    <col min="1" max="1" width="2.109375" customWidth="1"/>
    <col min="2" max="2" width="15.6640625" bestFit="1" customWidth="1"/>
    <col min="3" max="3" width="8.5546875" customWidth="1"/>
    <col min="4" max="4" width="7" customWidth="1"/>
    <col min="5" max="5" width="7.44140625" bestFit="1" customWidth="1"/>
    <col min="6" max="7" width="7.33203125" bestFit="1" customWidth="1"/>
    <col min="8" max="8" width="7.77734375" bestFit="1" customWidth="1"/>
    <col min="9" max="9" width="8.109375" bestFit="1" customWidth="1"/>
    <col min="10" max="10" width="6.88671875" bestFit="1" customWidth="1"/>
    <col min="11" max="11" width="7.109375" customWidth="1"/>
    <col min="12" max="12" width="5.88671875" customWidth="1"/>
    <col min="13" max="13" width="8.77734375" bestFit="1" customWidth="1"/>
    <col min="14" max="14" width="7.21875" customWidth="1"/>
    <col min="15" max="15" width="7.5546875" bestFit="1" customWidth="1"/>
    <col min="16" max="16" width="5.44140625" bestFit="1" customWidth="1"/>
    <col min="17" max="17" width="5.88671875" customWidth="1"/>
    <col min="18" max="18" width="9.77734375" customWidth="1"/>
  </cols>
  <sheetData>
    <row r="1" spans="2:18" ht="13.8" thickBot="1">
      <c r="B1" s="12"/>
      <c r="C1" s="148" t="s">
        <v>164</v>
      </c>
      <c r="M1" t="s">
        <v>219</v>
      </c>
    </row>
    <row r="2" spans="2:18" ht="16.5" customHeight="1">
      <c r="B2" s="213" t="s">
        <v>0</v>
      </c>
      <c r="C2" s="214" t="s">
        <v>42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6"/>
    </row>
    <row r="3" spans="2:18" ht="33.6" customHeight="1" thickBot="1">
      <c r="B3" s="203"/>
      <c r="C3" s="163" t="s">
        <v>3</v>
      </c>
      <c r="D3" s="164" t="s">
        <v>36</v>
      </c>
      <c r="E3" s="164" t="s">
        <v>37</v>
      </c>
      <c r="F3" s="164" t="s">
        <v>201</v>
      </c>
      <c r="G3" s="164" t="s">
        <v>202</v>
      </c>
      <c r="H3" s="164" t="s">
        <v>203</v>
      </c>
      <c r="I3" s="164" t="s">
        <v>204</v>
      </c>
      <c r="J3" s="164" t="s">
        <v>205</v>
      </c>
      <c r="K3" s="164" t="s">
        <v>207</v>
      </c>
      <c r="L3" s="164" t="s">
        <v>208</v>
      </c>
      <c r="M3" s="165" t="s">
        <v>200</v>
      </c>
      <c r="N3" s="166" t="s">
        <v>209</v>
      </c>
      <c r="O3" s="164" t="s">
        <v>210</v>
      </c>
      <c r="P3" s="164" t="s">
        <v>211</v>
      </c>
      <c r="Q3" s="164" t="s">
        <v>212</v>
      </c>
      <c r="R3" s="165" t="s">
        <v>206</v>
      </c>
    </row>
    <row r="4" spans="2:18" ht="18.600000000000001" thickBot="1">
      <c r="B4" s="2" t="s">
        <v>5</v>
      </c>
      <c r="C4" s="137">
        <f>M4+N4+R4</f>
        <v>264</v>
      </c>
      <c r="D4" s="133">
        <v>0</v>
      </c>
      <c r="E4" s="100">
        <v>145</v>
      </c>
      <c r="F4" s="100">
        <v>0</v>
      </c>
      <c r="G4" s="100">
        <v>3</v>
      </c>
      <c r="H4" s="100">
        <v>3</v>
      </c>
      <c r="I4" s="100">
        <v>0</v>
      </c>
      <c r="J4" s="100">
        <v>0</v>
      </c>
      <c r="K4" s="100">
        <v>0</v>
      </c>
      <c r="L4" s="157">
        <v>3</v>
      </c>
      <c r="M4" s="167">
        <f>SUM(D4:L4)</f>
        <v>154</v>
      </c>
      <c r="N4" s="133">
        <v>0</v>
      </c>
      <c r="O4" s="100">
        <v>39</v>
      </c>
      <c r="P4" s="100">
        <v>56</v>
      </c>
      <c r="Q4" s="157">
        <v>15</v>
      </c>
      <c r="R4" s="161">
        <f>SUM(O4:Q4)</f>
        <v>110</v>
      </c>
    </row>
    <row r="5" spans="2:18" ht="18.600000000000001" thickBot="1">
      <c r="B5" s="2" t="s">
        <v>6</v>
      </c>
      <c r="C5" s="137">
        <f t="shared" ref="C5:C28" si="0">M5+N5+R5</f>
        <v>23</v>
      </c>
      <c r="D5" s="134">
        <v>0</v>
      </c>
      <c r="E5" s="102">
        <v>9</v>
      </c>
      <c r="F5" s="102">
        <v>0</v>
      </c>
      <c r="G5" s="102">
        <v>0</v>
      </c>
      <c r="H5" s="102">
        <v>0</v>
      </c>
      <c r="I5" s="102">
        <v>0</v>
      </c>
      <c r="J5" s="102">
        <v>0</v>
      </c>
      <c r="K5" s="102">
        <v>0</v>
      </c>
      <c r="L5" s="103">
        <v>0</v>
      </c>
      <c r="M5" s="167">
        <f t="shared" ref="M5:M28" si="1">SUM(D5:L5)</f>
        <v>9</v>
      </c>
      <c r="N5" s="134">
        <v>0</v>
      </c>
      <c r="O5" s="102">
        <v>4</v>
      </c>
      <c r="P5" s="102">
        <v>10</v>
      </c>
      <c r="Q5" s="103">
        <v>0</v>
      </c>
      <c r="R5" s="161">
        <f t="shared" ref="R5:R28" si="2">SUM(O5:Q5)</f>
        <v>14</v>
      </c>
    </row>
    <row r="6" spans="2:18" ht="18.600000000000001" thickBot="1">
      <c r="B6" s="2" t="s">
        <v>7</v>
      </c>
      <c r="C6" s="137">
        <f t="shared" si="0"/>
        <v>86</v>
      </c>
      <c r="D6" s="134">
        <v>0</v>
      </c>
      <c r="E6" s="102">
        <v>26</v>
      </c>
      <c r="F6" s="102">
        <v>2</v>
      </c>
      <c r="G6" s="102">
        <v>0</v>
      </c>
      <c r="H6" s="102">
        <v>3</v>
      </c>
      <c r="I6" s="102">
        <v>0</v>
      </c>
      <c r="J6" s="102">
        <v>0</v>
      </c>
      <c r="K6" s="102">
        <v>0</v>
      </c>
      <c r="L6" s="103">
        <v>0</v>
      </c>
      <c r="M6" s="167">
        <f t="shared" si="1"/>
        <v>31</v>
      </c>
      <c r="N6" s="134">
        <v>0</v>
      </c>
      <c r="O6" s="102">
        <v>24</v>
      </c>
      <c r="P6" s="102">
        <v>19</v>
      </c>
      <c r="Q6" s="103">
        <v>12</v>
      </c>
      <c r="R6" s="161">
        <f t="shared" si="2"/>
        <v>55</v>
      </c>
    </row>
    <row r="7" spans="2:18" s="89" customFormat="1" ht="18.600000000000001" thickBot="1">
      <c r="B7" s="2" t="s">
        <v>8</v>
      </c>
      <c r="C7" s="137">
        <f t="shared" si="0"/>
        <v>58</v>
      </c>
      <c r="D7" s="135">
        <v>1</v>
      </c>
      <c r="E7" s="106">
        <v>10</v>
      </c>
      <c r="F7" s="106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7">
        <v>1</v>
      </c>
      <c r="M7" s="167">
        <f t="shared" si="1"/>
        <v>12</v>
      </c>
      <c r="N7" s="135">
        <v>1</v>
      </c>
      <c r="O7" s="106">
        <v>20</v>
      </c>
      <c r="P7" s="106">
        <v>20</v>
      </c>
      <c r="Q7" s="107">
        <v>5</v>
      </c>
      <c r="R7" s="161">
        <f t="shared" si="2"/>
        <v>45</v>
      </c>
    </row>
    <row r="8" spans="2:18" ht="18.600000000000001" thickBot="1">
      <c r="B8" s="2" t="s">
        <v>9</v>
      </c>
      <c r="C8" s="137">
        <f t="shared" si="0"/>
        <v>99</v>
      </c>
      <c r="D8" s="134">
        <v>0</v>
      </c>
      <c r="E8" s="102">
        <v>71</v>
      </c>
      <c r="F8" s="102">
        <v>1</v>
      </c>
      <c r="G8" s="102">
        <v>0</v>
      </c>
      <c r="H8" s="102">
        <v>1</v>
      </c>
      <c r="I8" s="102">
        <v>0</v>
      </c>
      <c r="J8" s="102">
        <v>0</v>
      </c>
      <c r="K8" s="102">
        <v>0</v>
      </c>
      <c r="L8" s="103">
        <v>0</v>
      </c>
      <c r="M8" s="167">
        <f t="shared" si="1"/>
        <v>73</v>
      </c>
      <c r="N8" s="134">
        <v>0</v>
      </c>
      <c r="O8" s="102">
        <v>13</v>
      </c>
      <c r="P8" s="102">
        <v>9</v>
      </c>
      <c r="Q8" s="103">
        <v>4</v>
      </c>
      <c r="R8" s="161">
        <f t="shared" si="2"/>
        <v>26</v>
      </c>
    </row>
    <row r="9" spans="2:18" ht="18.600000000000001" thickBot="1">
      <c r="B9" s="2" t="s">
        <v>10</v>
      </c>
      <c r="C9" s="137">
        <f t="shared" si="0"/>
        <v>21</v>
      </c>
      <c r="D9" s="134">
        <v>0</v>
      </c>
      <c r="E9" s="102">
        <v>19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3">
        <v>0</v>
      </c>
      <c r="M9" s="167">
        <f t="shared" si="1"/>
        <v>19</v>
      </c>
      <c r="N9" s="134">
        <v>0</v>
      </c>
      <c r="O9" s="102">
        <v>1</v>
      </c>
      <c r="P9" s="102">
        <v>1</v>
      </c>
      <c r="Q9" s="103">
        <v>0</v>
      </c>
      <c r="R9" s="161">
        <f t="shared" si="2"/>
        <v>2</v>
      </c>
    </row>
    <row r="10" spans="2:18" ht="18.600000000000001" thickBot="1">
      <c r="B10" s="2" t="s">
        <v>11</v>
      </c>
      <c r="C10" s="137">
        <f t="shared" si="0"/>
        <v>106</v>
      </c>
      <c r="D10" s="134">
        <v>0</v>
      </c>
      <c r="E10" s="102">
        <v>35</v>
      </c>
      <c r="F10" s="102">
        <v>4</v>
      </c>
      <c r="G10" s="102">
        <v>0</v>
      </c>
      <c r="H10" s="102">
        <v>1</v>
      </c>
      <c r="I10" s="102">
        <v>0</v>
      </c>
      <c r="J10" s="102">
        <v>0</v>
      </c>
      <c r="K10" s="102">
        <v>0</v>
      </c>
      <c r="L10" s="103">
        <v>3</v>
      </c>
      <c r="M10" s="167">
        <f t="shared" si="1"/>
        <v>43</v>
      </c>
      <c r="N10" s="134">
        <v>0</v>
      </c>
      <c r="O10" s="102">
        <v>28</v>
      </c>
      <c r="P10" s="102">
        <v>26</v>
      </c>
      <c r="Q10" s="103">
        <v>9</v>
      </c>
      <c r="R10" s="161">
        <f t="shared" si="2"/>
        <v>63</v>
      </c>
    </row>
    <row r="11" spans="2:18" s="89" customFormat="1" ht="18.600000000000001" thickBot="1">
      <c r="B11" s="2" t="s">
        <v>41</v>
      </c>
      <c r="C11" s="137">
        <f t="shared" si="0"/>
        <v>23</v>
      </c>
      <c r="D11" s="135">
        <v>0</v>
      </c>
      <c r="E11" s="106">
        <v>11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7">
        <v>1</v>
      </c>
      <c r="M11" s="167">
        <f t="shared" si="1"/>
        <v>12</v>
      </c>
      <c r="N11" s="135">
        <v>0</v>
      </c>
      <c r="O11" s="106">
        <v>7</v>
      </c>
      <c r="P11" s="106">
        <v>3</v>
      </c>
      <c r="Q11" s="107">
        <v>1</v>
      </c>
      <c r="R11" s="167">
        <f t="shared" si="2"/>
        <v>11</v>
      </c>
    </row>
    <row r="12" spans="2:18" ht="18.600000000000001" thickBot="1">
      <c r="B12" s="2" t="s">
        <v>12</v>
      </c>
      <c r="C12" s="137">
        <f t="shared" si="0"/>
        <v>54</v>
      </c>
      <c r="D12" s="134">
        <v>0</v>
      </c>
      <c r="E12" s="102">
        <v>12</v>
      </c>
      <c r="F12" s="102">
        <v>0</v>
      </c>
      <c r="G12" s="102">
        <v>0</v>
      </c>
      <c r="H12" s="102">
        <v>1</v>
      </c>
      <c r="I12" s="102">
        <v>0</v>
      </c>
      <c r="J12" s="102">
        <v>0</v>
      </c>
      <c r="K12" s="102">
        <v>0</v>
      </c>
      <c r="L12" s="103">
        <v>0</v>
      </c>
      <c r="M12" s="167">
        <f t="shared" si="1"/>
        <v>13</v>
      </c>
      <c r="N12" s="134">
        <v>0</v>
      </c>
      <c r="O12" s="102">
        <v>14</v>
      </c>
      <c r="P12" s="102">
        <v>24</v>
      </c>
      <c r="Q12" s="103">
        <v>3</v>
      </c>
      <c r="R12" s="167">
        <f t="shared" si="2"/>
        <v>41</v>
      </c>
    </row>
    <row r="13" spans="2:18" ht="18.600000000000001" thickBot="1">
      <c r="B13" s="2" t="s">
        <v>13</v>
      </c>
      <c r="C13" s="137">
        <f t="shared" si="0"/>
        <v>153</v>
      </c>
      <c r="D13" s="134">
        <v>0</v>
      </c>
      <c r="E13" s="102">
        <v>36</v>
      </c>
      <c r="F13" s="102">
        <v>3</v>
      </c>
      <c r="G13" s="102">
        <v>1</v>
      </c>
      <c r="H13" s="102">
        <v>1</v>
      </c>
      <c r="I13" s="102">
        <v>1</v>
      </c>
      <c r="J13" s="102">
        <v>0</v>
      </c>
      <c r="K13" s="102">
        <v>0</v>
      </c>
      <c r="L13" s="103">
        <v>0</v>
      </c>
      <c r="M13" s="167">
        <f t="shared" si="1"/>
        <v>42</v>
      </c>
      <c r="N13" s="134">
        <v>0</v>
      </c>
      <c r="O13" s="102">
        <v>54</v>
      </c>
      <c r="P13" s="102">
        <v>32</v>
      </c>
      <c r="Q13" s="103">
        <v>25</v>
      </c>
      <c r="R13" s="167">
        <f t="shared" si="2"/>
        <v>111</v>
      </c>
    </row>
    <row r="14" spans="2:18" ht="18.600000000000001" thickBot="1">
      <c r="B14" s="2" t="s">
        <v>14</v>
      </c>
      <c r="C14" s="137">
        <f t="shared" si="0"/>
        <v>65</v>
      </c>
      <c r="D14" s="134">
        <v>0</v>
      </c>
      <c r="E14" s="102">
        <v>6</v>
      </c>
      <c r="F14" s="102">
        <v>0</v>
      </c>
      <c r="G14" s="102">
        <v>1</v>
      </c>
      <c r="H14" s="102">
        <v>1</v>
      </c>
      <c r="I14" s="102">
        <v>0</v>
      </c>
      <c r="J14" s="102">
        <v>0</v>
      </c>
      <c r="K14" s="102">
        <v>0</v>
      </c>
      <c r="L14" s="103">
        <v>1</v>
      </c>
      <c r="M14" s="167">
        <f t="shared" si="1"/>
        <v>9</v>
      </c>
      <c r="N14" s="134">
        <v>0</v>
      </c>
      <c r="O14" s="102">
        <v>22</v>
      </c>
      <c r="P14" s="102">
        <v>22</v>
      </c>
      <c r="Q14" s="103">
        <v>12</v>
      </c>
      <c r="R14" s="167">
        <f t="shared" si="2"/>
        <v>56</v>
      </c>
    </row>
    <row r="15" spans="2:18" ht="18.600000000000001" thickBot="1">
      <c r="B15" s="2" t="s">
        <v>15</v>
      </c>
      <c r="C15" s="137">
        <f t="shared" si="0"/>
        <v>43</v>
      </c>
      <c r="D15" s="134">
        <v>0</v>
      </c>
      <c r="E15" s="102">
        <v>17</v>
      </c>
      <c r="F15" s="102">
        <v>1</v>
      </c>
      <c r="G15" s="102">
        <v>1</v>
      </c>
      <c r="H15" s="102">
        <v>0</v>
      </c>
      <c r="I15" s="102">
        <v>0</v>
      </c>
      <c r="J15" s="102">
        <v>0</v>
      </c>
      <c r="K15" s="102">
        <v>0</v>
      </c>
      <c r="L15" s="103">
        <v>0</v>
      </c>
      <c r="M15" s="167">
        <f t="shared" si="1"/>
        <v>19</v>
      </c>
      <c r="N15" s="134">
        <v>0</v>
      </c>
      <c r="O15" s="102">
        <v>12</v>
      </c>
      <c r="P15" s="102">
        <v>11</v>
      </c>
      <c r="Q15" s="103">
        <v>1</v>
      </c>
      <c r="R15" s="167">
        <f t="shared" si="2"/>
        <v>24</v>
      </c>
    </row>
    <row r="16" spans="2:18" ht="18.600000000000001" thickBot="1">
      <c r="B16" s="2" t="s">
        <v>16</v>
      </c>
      <c r="C16" s="137">
        <f t="shared" si="0"/>
        <v>59</v>
      </c>
      <c r="D16" s="134">
        <v>2</v>
      </c>
      <c r="E16" s="102">
        <v>19</v>
      </c>
      <c r="F16" s="102">
        <v>1</v>
      </c>
      <c r="G16" s="102">
        <v>0</v>
      </c>
      <c r="H16" s="102">
        <v>0</v>
      </c>
      <c r="I16" s="102">
        <v>1</v>
      </c>
      <c r="J16" s="102">
        <v>0</v>
      </c>
      <c r="K16" s="102">
        <v>0</v>
      </c>
      <c r="L16" s="103">
        <v>0</v>
      </c>
      <c r="M16" s="167">
        <f t="shared" si="1"/>
        <v>23</v>
      </c>
      <c r="N16" s="134">
        <v>0</v>
      </c>
      <c r="O16" s="102">
        <v>13</v>
      </c>
      <c r="P16" s="102">
        <v>14</v>
      </c>
      <c r="Q16" s="103">
        <v>9</v>
      </c>
      <c r="R16" s="167">
        <f t="shared" si="2"/>
        <v>36</v>
      </c>
    </row>
    <row r="17" spans="2:18" ht="18.600000000000001" thickBot="1">
      <c r="B17" s="2" t="s">
        <v>17</v>
      </c>
      <c r="C17" s="137">
        <f t="shared" si="0"/>
        <v>46</v>
      </c>
      <c r="D17" s="134">
        <v>1</v>
      </c>
      <c r="E17" s="102">
        <v>14</v>
      </c>
      <c r="F17" s="102">
        <v>0</v>
      </c>
      <c r="G17" s="102">
        <v>0</v>
      </c>
      <c r="H17" s="102">
        <v>1</v>
      </c>
      <c r="I17" s="102">
        <v>0</v>
      </c>
      <c r="J17" s="102">
        <v>0</v>
      </c>
      <c r="K17" s="102">
        <v>0</v>
      </c>
      <c r="L17" s="103">
        <v>4</v>
      </c>
      <c r="M17" s="167">
        <f t="shared" si="1"/>
        <v>20</v>
      </c>
      <c r="N17" s="134">
        <v>0</v>
      </c>
      <c r="O17" s="102">
        <v>14</v>
      </c>
      <c r="P17" s="102">
        <v>6</v>
      </c>
      <c r="Q17" s="103">
        <v>6</v>
      </c>
      <c r="R17" s="167">
        <f t="shared" si="2"/>
        <v>26</v>
      </c>
    </row>
    <row r="18" spans="2:18" ht="18.600000000000001" thickBot="1">
      <c r="B18" s="2" t="s">
        <v>18</v>
      </c>
      <c r="C18" s="137">
        <f t="shared" si="0"/>
        <v>43</v>
      </c>
      <c r="D18" s="134">
        <v>0</v>
      </c>
      <c r="E18" s="102">
        <v>5</v>
      </c>
      <c r="F18" s="102">
        <v>2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3">
        <v>0</v>
      </c>
      <c r="M18" s="167">
        <f t="shared" si="1"/>
        <v>7</v>
      </c>
      <c r="N18" s="134">
        <v>0</v>
      </c>
      <c r="O18" s="102">
        <v>12</v>
      </c>
      <c r="P18" s="102">
        <v>20</v>
      </c>
      <c r="Q18" s="103">
        <v>4</v>
      </c>
      <c r="R18" s="167">
        <f t="shared" si="2"/>
        <v>36</v>
      </c>
    </row>
    <row r="19" spans="2:18" ht="18.600000000000001" thickBot="1">
      <c r="B19" s="2" t="s">
        <v>19</v>
      </c>
      <c r="C19" s="137">
        <f t="shared" si="0"/>
        <v>53</v>
      </c>
      <c r="D19" s="134">
        <v>1</v>
      </c>
      <c r="E19" s="102">
        <v>21</v>
      </c>
      <c r="F19" s="102">
        <v>2</v>
      </c>
      <c r="G19" s="102">
        <v>1</v>
      </c>
      <c r="H19" s="102">
        <v>0</v>
      </c>
      <c r="I19" s="102">
        <v>0</v>
      </c>
      <c r="J19" s="102">
        <v>0</v>
      </c>
      <c r="K19" s="102">
        <v>0</v>
      </c>
      <c r="L19" s="103">
        <v>0</v>
      </c>
      <c r="M19" s="167">
        <f t="shared" si="1"/>
        <v>25</v>
      </c>
      <c r="N19" s="134">
        <v>0</v>
      </c>
      <c r="O19" s="102">
        <v>15</v>
      </c>
      <c r="P19" s="102">
        <v>11</v>
      </c>
      <c r="Q19" s="103">
        <v>2</v>
      </c>
      <c r="R19" s="167">
        <f t="shared" si="2"/>
        <v>28</v>
      </c>
    </row>
    <row r="20" spans="2:18" ht="18.600000000000001" thickBot="1">
      <c r="B20" s="2" t="s">
        <v>20</v>
      </c>
      <c r="C20" s="137">
        <f t="shared" si="0"/>
        <v>81</v>
      </c>
      <c r="D20" s="134">
        <v>0</v>
      </c>
      <c r="E20" s="102">
        <v>27</v>
      </c>
      <c r="F20" s="102">
        <v>2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3">
        <v>0</v>
      </c>
      <c r="M20" s="167">
        <f t="shared" si="1"/>
        <v>29</v>
      </c>
      <c r="N20" s="134">
        <v>0</v>
      </c>
      <c r="O20" s="102">
        <v>19</v>
      </c>
      <c r="P20" s="102">
        <v>26</v>
      </c>
      <c r="Q20" s="103">
        <v>7</v>
      </c>
      <c r="R20" s="167">
        <f t="shared" si="2"/>
        <v>52</v>
      </c>
    </row>
    <row r="21" spans="2:18" ht="18.600000000000001" thickBot="1">
      <c r="B21" s="2" t="s">
        <v>21</v>
      </c>
      <c r="C21" s="137">
        <f t="shared" si="0"/>
        <v>54</v>
      </c>
      <c r="D21" s="134">
        <v>2</v>
      </c>
      <c r="E21" s="102">
        <v>27</v>
      </c>
      <c r="F21" s="102">
        <v>0</v>
      </c>
      <c r="G21" s="102">
        <v>1</v>
      </c>
      <c r="H21" s="102">
        <v>0</v>
      </c>
      <c r="I21" s="102">
        <v>0</v>
      </c>
      <c r="J21" s="102">
        <v>0</v>
      </c>
      <c r="K21" s="102">
        <v>0</v>
      </c>
      <c r="L21" s="103">
        <v>1</v>
      </c>
      <c r="M21" s="167">
        <f t="shared" si="1"/>
        <v>31</v>
      </c>
      <c r="N21" s="134">
        <v>0</v>
      </c>
      <c r="O21" s="102">
        <v>10</v>
      </c>
      <c r="P21" s="102">
        <v>13</v>
      </c>
      <c r="Q21" s="103">
        <v>0</v>
      </c>
      <c r="R21" s="167">
        <f t="shared" si="2"/>
        <v>23</v>
      </c>
    </row>
    <row r="22" spans="2:18" ht="18.600000000000001" thickBot="1">
      <c r="B22" s="2" t="s">
        <v>22</v>
      </c>
      <c r="C22" s="137">
        <f t="shared" si="0"/>
        <v>109</v>
      </c>
      <c r="D22" s="134">
        <v>0</v>
      </c>
      <c r="E22" s="102">
        <v>15</v>
      </c>
      <c r="F22" s="102">
        <v>2</v>
      </c>
      <c r="G22" s="102">
        <v>0</v>
      </c>
      <c r="H22" s="102">
        <v>2</v>
      </c>
      <c r="I22" s="102">
        <v>0</v>
      </c>
      <c r="J22" s="102">
        <v>0</v>
      </c>
      <c r="K22" s="102">
        <v>0</v>
      </c>
      <c r="L22" s="103">
        <v>0</v>
      </c>
      <c r="M22" s="167">
        <f t="shared" si="1"/>
        <v>19</v>
      </c>
      <c r="N22" s="134">
        <v>0</v>
      </c>
      <c r="O22" s="102">
        <v>29</v>
      </c>
      <c r="P22" s="102">
        <v>49</v>
      </c>
      <c r="Q22" s="103">
        <v>12</v>
      </c>
      <c r="R22" s="167">
        <f t="shared" si="2"/>
        <v>90</v>
      </c>
    </row>
    <row r="23" spans="2:18" ht="18.600000000000001" thickBot="1">
      <c r="B23" s="2" t="s">
        <v>23</v>
      </c>
      <c r="C23" s="137">
        <f t="shared" si="0"/>
        <v>46</v>
      </c>
      <c r="D23" s="134">
        <v>0</v>
      </c>
      <c r="E23" s="102">
        <v>11</v>
      </c>
      <c r="F23" s="102">
        <v>2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3">
        <v>0</v>
      </c>
      <c r="M23" s="167">
        <f t="shared" si="1"/>
        <v>13</v>
      </c>
      <c r="N23" s="134">
        <v>0</v>
      </c>
      <c r="O23" s="102">
        <v>10</v>
      </c>
      <c r="P23" s="102">
        <v>15</v>
      </c>
      <c r="Q23" s="103">
        <v>8</v>
      </c>
      <c r="R23" s="167">
        <f t="shared" si="2"/>
        <v>33</v>
      </c>
    </row>
    <row r="24" spans="2:18" ht="18.600000000000001" thickBot="1">
      <c r="B24" s="2" t="s">
        <v>24</v>
      </c>
      <c r="C24" s="137">
        <f t="shared" si="0"/>
        <v>213</v>
      </c>
      <c r="D24" s="134">
        <v>0</v>
      </c>
      <c r="E24" s="102">
        <v>165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3">
        <v>0</v>
      </c>
      <c r="M24" s="167">
        <f t="shared" si="1"/>
        <v>165</v>
      </c>
      <c r="N24" s="134">
        <v>0</v>
      </c>
      <c r="O24" s="102">
        <v>20</v>
      </c>
      <c r="P24" s="102">
        <v>16</v>
      </c>
      <c r="Q24" s="103">
        <v>12</v>
      </c>
      <c r="R24" s="167">
        <f t="shared" si="2"/>
        <v>48</v>
      </c>
    </row>
    <row r="25" spans="2:18" ht="18.600000000000001" thickBot="1">
      <c r="B25" s="2" t="s">
        <v>25</v>
      </c>
      <c r="C25" s="137">
        <f t="shared" si="0"/>
        <v>116</v>
      </c>
      <c r="D25" s="134">
        <v>0</v>
      </c>
      <c r="E25" s="102">
        <v>31</v>
      </c>
      <c r="F25" s="102">
        <v>1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3">
        <v>0</v>
      </c>
      <c r="M25" s="167">
        <f t="shared" si="1"/>
        <v>32</v>
      </c>
      <c r="N25" s="134">
        <v>1</v>
      </c>
      <c r="O25" s="102">
        <v>25</v>
      </c>
      <c r="P25" s="102">
        <v>47</v>
      </c>
      <c r="Q25" s="103">
        <v>11</v>
      </c>
      <c r="R25" s="167">
        <f t="shared" si="2"/>
        <v>83</v>
      </c>
    </row>
    <row r="26" spans="2:18" ht="18.600000000000001" thickBot="1">
      <c r="B26" s="2" t="s">
        <v>26</v>
      </c>
      <c r="C26" s="137">
        <f t="shared" si="0"/>
        <v>6</v>
      </c>
      <c r="D26" s="134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3">
        <v>0</v>
      </c>
      <c r="M26" s="167">
        <f t="shared" si="1"/>
        <v>0</v>
      </c>
      <c r="N26" s="134">
        <v>0</v>
      </c>
      <c r="O26" s="102">
        <v>4</v>
      </c>
      <c r="P26" s="102">
        <v>1</v>
      </c>
      <c r="Q26" s="103">
        <v>1</v>
      </c>
      <c r="R26" s="167">
        <f t="shared" si="2"/>
        <v>6</v>
      </c>
    </row>
    <row r="27" spans="2:18" ht="18.600000000000001" thickBot="1">
      <c r="B27" s="2" t="s">
        <v>27</v>
      </c>
      <c r="C27" s="137">
        <f t="shared" si="0"/>
        <v>88</v>
      </c>
      <c r="D27" s="134">
        <v>1</v>
      </c>
      <c r="E27" s="102">
        <v>22</v>
      </c>
      <c r="F27" s="102">
        <v>7</v>
      </c>
      <c r="G27" s="102">
        <v>0</v>
      </c>
      <c r="H27" s="102">
        <v>1</v>
      </c>
      <c r="I27" s="102">
        <v>0</v>
      </c>
      <c r="J27" s="102">
        <v>0</v>
      </c>
      <c r="K27" s="102">
        <v>0</v>
      </c>
      <c r="L27" s="103">
        <v>0</v>
      </c>
      <c r="M27" s="167">
        <f t="shared" si="1"/>
        <v>31</v>
      </c>
      <c r="N27" s="134">
        <v>0</v>
      </c>
      <c r="O27" s="102">
        <v>18</v>
      </c>
      <c r="P27" s="102">
        <v>29</v>
      </c>
      <c r="Q27" s="103">
        <v>10</v>
      </c>
      <c r="R27" s="167">
        <f t="shared" si="2"/>
        <v>57</v>
      </c>
    </row>
    <row r="28" spans="2:18" ht="18.600000000000001" thickBot="1">
      <c r="B28" s="3" t="s">
        <v>28</v>
      </c>
      <c r="C28" s="137">
        <f t="shared" si="0"/>
        <v>7</v>
      </c>
      <c r="D28" s="136">
        <v>0</v>
      </c>
      <c r="E28" s="110">
        <v>1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58">
        <v>1</v>
      </c>
      <c r="M28" s="167">
        <f t="shared" si="1"/>
        <v>2</v>
      </c>
      <c r="N28" s="136">
        <v>0</v>
      </c>
      <c r="O28" s="110">
        <v>2</v>
      </c>
      <c r="P28" s="110">
        <v>3</v>
      </c>
      <c r="Q28" s="158">
        <v>0</v>
      </c>
      <c r="R28" s="167">
        <f t="shared" si="2"/>
        <v>5</v>
      </c>
    </row>
    <row r="29" spans="2:18" ht="16.2" thickBot="1">
      <c r="B29" s="4" t="s">
        <v>29</v>
      </c>
      <c r="C29" s="5">
        <f>SUM(C4:C28)</f>
        <v>1916</v>
      </c>
      <c r="D29" s="5">
        <f t="shared" ref="D29:R29" si="3">SUM(D4:D28)</f>
        <v>8</v>
      </c>
      <c r="E29" s="5">
        <f t="shared" si="3"/>
        <v>755</v>
      </c>
      <c r="F29" s="5">
        <f t="shared" si="3"/>
        <v>30</v>
      </c>
      <c r="G29" s="5">
        <f t="shared" si="3"/>
        <v>8</v>
      </c>
      <c r="H29" s="5">
        <f t="shared" si="3"/>
        <v>15</v>
      </c>
      <c r="I29" s="5">
        <f t="shared" si="3"/>
        <v>2</v>
      </c>
      <c r="J29" s="5">
        <f t="shared" si="3"/>
        <v>0</v>
      </c>
      <c r="K29" s="5">
        <f t="shared" si="3"/>
        <v>0</v>
      </c>
      <c r="L29" s="159">
        <f t="shared" si="3"/>
        <v>15</v>
      </c>
      <c r="M29" s="162">
        <f t="shared" si="3"/>
        <v>833</v>
      </c>
      <c r="N29" s="160">
        <f t="shared" si="3"/>
        <v>2</v>
      </c>
      <c r="O29" s="5">
        <f t="shared" si="3"/>
        <v>429</v>
      </c>
      <c r="P29" s="5">
        <f t="shared" si="3"/>
        <v>483</v>
      </c>
      <c r="Q29" s="159">
        <f t="shared" si="3"/>
        <v>169</v>
      </c>
      <c r="R29" s="162">
        <f t="shared" si="3"/>
        <v>1081</v>
      </c>
    </row>
  </sheetData>
  <mergeCells count="2">
    <mergeCell ref="B2:B3"/>
    <mergeCell ref="C2:R2"/>
  </mergeCells>
  <pageMargins left="0.19685039370078741" right="0.23622047244094491" top="0.27559055118110237" bottom="0.23622047244094491" header="0.19685039370078741" footer="0.19685039370078741"/>
  <pageSetup paperSize="9" orientation="landscape" r:id="rId1"/>
  <headerFooter alignWithMargins="0"/>
  <ignoredErrors>
    <ignoredError sqref="M4:M5 M6:M28 R4:R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31"/>
  <sheetViews>
    <sheetView zoomScale="50" zoomScaleNormal="50" workbookViewId="0">
      <selection activeCell="P2" sqref="P2:Y2"/>
    </sheetView>
  </sheetViews>
  <sheetFormatPr defaultRowHeight="13.2"/>
  <cols>
    <col min="1" max="1" width="2.88671875" customWidth="1"/>
    <col min="2" max="2" width="27.6640625" customWidth="1"/>
    <col min="3" max="3" width="8.5546875" customWidth="1"/>
    <col min="4" max="4" width="13.44140625" customWidth="1"/>
    <col min="5" max="5" width="8.109375" bestFit="1" customWidth="1"/>
    <col min="6" max="6" width="6.88671875" bestFit="1" customWidth="1"/>
    <col min="7" max="7" width="8.109375" bestFit="1" customWidth="1"/>
    <col min="8" max="8" width="6.88671875" bestFit="1" customWidth="1"/>
    <col min="9" max="9" width="8.5546875" customWidth="1"/>
    <col min="10" max="10" width="6.88671875" bestFit="1" customWidth="1"/>
    <col min="11" max="11" width="8.109375" bestFit="1" customWidth="1"/>
    <col min="12" max="12" width="6.88671875" bestFit="1" customWidth="1"/>
    <col min="13" max="13" width="8.109375" bestFit="1" customWidth="1"/>
    <col min="14" max="14" width="6.88671875" bestFit="1" customWidth="1"/>
    <col min="15" max="15" width="8.109375" bestFit="1" customWidth="1"/>
    <col min="16" max="16" width="6.88671875" bestFit="1" customWidth="1"/>
    <col min="17" max="17" width="8.109375" bestFit="1" customWidth="1"/>
    <col min="18" max="18" width="6.88671875" bestFit="1" customWidth="1"/>
    <col min="19" max="19" width="8.109375" bestFit="1" customWidth="1"/>
    <col min="20" max="20" width="6.88671875" bestFit="1" customWidth="1"/>
    <col min="21" max="21" width="8.109375" bestFit="1" customWidth="1"/>
    <col min="22" max="22" width="6.88671875" bestFit="1" customWidth="1"/>
    <col min="23" max="23" width="8.77734375" bestFit="1" customWidth="1"/>
    <col min="24" max="24" width="6.88671875" bestFit="1" customWidth="1"/>
    <col min="25" max="25" width="8.109375" bestFit="1" customWidth="1"/>
    <col min="26" max="26" width="6.88671875" bestFit="1" customWidth="1"/>
  </cols>
  <sheetData>
    <row r="1" spans="2:27">
      <c r="B1" s="148"/>
      <c r="C1" s="148"/>
      <c r="D1" s="148"/>
      <c r="M1" s="148"/>
    </row>
    <row r="2" spans="2:27" s="10" customFormat="1" ht="16.5" customHeight="1">
      <c r="B2" s="148"/>
      <c r="C2" s="220" t="s">
        <v>123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 t="s">
        <v>220</v>
      </c>
      <c r="Q2" s="221"/>
      <c r="R2" s="221"/>
      <c r="S2" s="221"/>
      <c r="T2" s="221"/>
      <c r="U2" s="221"/>
      <c r="V2" s="221"/>
      <c r="W2" s="221"/>
      <c r="X2" s="221"/>
      <c r="Y2" s="221"/>
      <c r="Z2" s="168"/>
    </row>
    <row r="3" spans="2:27" ht="16.2" customHeight="1">
      <c r="B3" s="217" t="s">
        <v>194</v>
      </c>
      <c r="C3" s="215" t="s">
        <v>49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6"/>
      <c r="AA3" s="9"/>
    </row>
    <row r="4" spans="2:27" ht="27" customHeight="1" thickBot="1">
      <c r="B4" s="218"/>
      <c r="C4" s="224" t="s">
        <v>53</v>
      </c>
      <c r="D4" s="225"/>
      <c r="E4" s="149" t="s">
        <v>36</v>
      </c>
      <c r="F4" s="150"/>
      <c r="G4" s="149" t="s">
        <v>37</v>
      </c>
      <c r="H4" s="150"/>
      <c r="I4" s="149" t="s">
        <v>208</v>
      </c>
      <c r="J4" s="150"/>
      <c r="K4" s="149" t="s">
        <v>210</v>
      </c>
      <c r="L4" s="150"/>
      <c r="M4" s="149"/>
      <c r="N4" s="150"/>
      <c r="O4" s="149" t="s">
        <v>211</v>
      </c>
      <c r="P4" s="150"/>
      <c r="Q4" s="149"/>
      <c r="R4" s="150"/>
      <c r="S4" s="222" t="s">
        <v>32</v>
      </c>
      <c r="T4" s="223"/>
      <c r="U4" s="222" t="s">
        <v>33</v>
      </c>
      <c r="V4" s="223"/>
      <c r="W4" s="149" t="s">
        <v>34</v>
      </c>
      <c r="X4" s="150"/>
      <c r="Y4" s="222" t="s">
        <v>35</v>
      </c>
      <c r="Z4" s="223"/>
      <c r="AA4" s="9"/>
    </row>
    <row r="5" spans="2:27" ht="31.8" thickBot="1">
      <c r="B5" s="219"/>
      <c r="C5" s="144" t="s">
        <v>3</v>
      </c>
      <c r="D5" s="155" t="s">
        <v>47</v>
      </c>
      <c r="E5" s="1" t="s">
        <v>3</v>
      </c>
      <c r="F5" s="17" t="s">
        <v>48</v>
      </c>
      <c r="G5" s="1" t="s">
        <v>3</v>
      </c>
      <c r="H5" s="17" t="s">
        <v>48</v>
      </c>
      <c r="I5" s="1" t="s">
        <v>3</v>
      </c>
      <c r="J5" s="17" t="s">
        <v>48</v>
      </c>
      <c r="K5" s="1" t="s">
        <v>3</v>
      </c>
      <c r="L5" s="17" t="s">
        <v>48</v>
      </c>
      <c r="M5" s="1" t="s">
        <v>3</v>
      </c>
      <c r="N5" s="17" t="s">
        <v>48</v>
      </c>
      <c r="O5" s="1" t="s">
        <v>3</v>
      </c>
      <c r="P5" s="17" t="s">
        <v>48</v>
      </c>
      <c r="Q5" s="1" t="s">
        <v>3</v>
      </c>
      <c r="R5" s="17" t="s">
        <v>48</v>
      </c>
      <c r="S5" s="1" t="s">
        <v>3</v>
      </c>
      <c r="T5" s="17" t="s">
        <v>48</v>
      </c>
      <c r="U5" s="1" t="s">
        <v>3</v>
      </c>
      <c r="V5" s="17" t="s">
        <v>48</v>
      </c>
      <c r="W5" s="1" t="s">
        <v>3</v>
      </c>
      <c r="X5" s="17" t="s">
        <v>48</v>
      </c>
      <c r="Y5" s="1" t="s">
        <v>3</v>
      </c>
      <c r="Z5" s="17" t="s">
        <v>48</v>
      </c>
      <c r="AA5" s="9"/>
    </row>
    <row r="6" spans="2:27" ht="28.8" thickBot="1">
      <c r="B6" s="46" t="s">
        <v>5</v>
      </c>
      <c r="C6" s="143">
        <v>1470</v>
      </c>
      <c r="D6" s="125">
        <v>264</v>
      </c>
      <c r="E6" s="125">
        <v>4</v>
      </c>
      <c r="F6" s="125"/>
      <c r="G6" s="125">
        <v>1114</v>
      </c>
      <c r="H6" s="125">
        <v>145</v>
      </c>
      <c r="I6" s="125">
        <v>9</v>
      </c>
      <c r="J6" s="125">
        <v>4</v>
      </c>
      <c r="K6" s="125">
        <v>159</v>
      </c>
      <c r="L6" s="125">
        <v>39</v>
      </c>
      <c r="M6" s="125">
        <v>52</v>
      </c>
      <c r="N6" s="125">
        <v>22</v>
      </c>
      <c r="O6" s="125">
        <v>139</v>
      </c>
      <c r="P6" s="125">
        <v>56</v>
      </c>
      <c r="Q6" s="125">
        <v>36</v>
      </c>
      <c r="R6" s="125">
        <v>16</v>
      </c>
      <c r="S6" s="125">
        <v>26</v>
      </c>
      <c r="T6" s="125">
        <v>15</v>
      </c>
      <c r="U6" s="125">
        <v>1</v>
      </c>
      <c r="V6" s="125"/>
      <c r="W6" s="125">
        <v>16</v>
      </c>
      <c r="X6" s="125">
        <v>2</v>
      </c>
      <c r="Y6" s="125">
        <v>7</v>
      </c>
      <c r="Z6" s="125">
        <v>3</v>
      </c>
      <c r="AA6" s="10"/>
    </row>
    <row r="7" spans="2:27" ht="28.8" thickBot="1">
      <c r="B7" s="46" t="s">
        <v>6</v>
      </c>
      <c r="C7" s="143">
        <v>707</v>
      </c>
      <c r="D7" s="125">
        <v>23</v>
      </c>
      <c r="E7" s="125"/>
      <c r="F7" s="125"/>
      <c r="G7" s="125">
        <v>563</v>
      </c>
      <c r="H7" s="125">
        <v>9</v>
      </c>
      <c r="I7" s="125">
        <v>8</v>
      </c>
      <c r="J7" s="125"/>
      <c r="K7" s="125">
        <v>66</v>
      </c>
      <c r="L7" s="125">
        <v>4</v>
      </c>
      <c r="M7" s="125">
        <v>6</v>
      </c>
      <c r="N7" s="125">
        <v>2</v>
      </c>
      <c r="O7" s="125">
        <v>66</v>
      </c>
      <c r="P7" s="125">
        <v>10</v>
      </c>
      <c r="Q7" s="125">
        <v>17</v>
      </c>
      <c r="R7" s="125">
        <v>3</v>
      </c>
      <c r="S7" s="125">
        <v>1</v>
      </c>
      <c r="T7" s="125"/>
      <c r="U7" s="125"/>
      <c r="V7" s="125"/>
      <c r="W7" s="125">
        <v>1</v>
      </c>
      <c r="X7" s="125"/>
      <c r="Y7" s="125">
        <v>2</v>
      </c>
      <c r="Z7" s="125"/>
      <c r="AA7" s="10"/>
    </row>
    <row r="8" spans="2:27" ht="28.8" thickBot="1">
      <c r="B8" s="46" t="s">
        <v>7</v>
      </c>
      <c r="C8" s="143">
        <v>448</v>
      </c>
      <c r="D8" s="125">
        <v>86</v>
      </c>
      <c r="E8" s="125">
        <v>1</v>
      </c>
      <c r="F8" s="125"/>
      <c r="G8" s="125">
        <v>196</v>
      </c>
      <c r="H8" s="125">
        <v>26</v>
      </c>
      <c r="I8" s="125">
        <v>11</v>
      </c>
      <c r="J8" s="125">
        <v>5</v>
      </c>
      <c r="K8" s="125">
        <v>109</v>
      </c>
      <c r="L8" s="125">
        <v>24</v>
      </c>
      <c r="M8" s="125">
        <v>4</v>
      </c>
      <c r="N8" s="125">
        <v>4</v>
      </c>
      <c r="O8" s="125">
        <v>109</v>
      </c>
      <c r="P8" s="125">
        <v>19</v>
      </c>
      <c r="Q8" s="125">
        <v>2</v>
      </c>
      <c r="R8" s="125">
        <v>2</v>
      </c>
      <c r="S8" s="125">
        <v>16</v>
      </c>
      <c r="T8" s="125">
        <v>12</v>
      </c>
      <c r="U8" s="125">
        <v>1</v>
      </c>
      <c r="V8" s="125"/>
      <c r="W8" s="125">
        <v>5</v>
      </c>
      <c r="X8" s="125"/>
      <c r="Y8" s="125"/>
      <c r="Z8" s="125"/>
      <c r="AA8" s="10"/>
    </row>
    <row r="9" spans="2:27" ht="28.8" thickBot="1">
      <c r="B9" s="46" t="s">
        <v>8</v>
      </c>
      <c r="C9" s="143">
        <v>181</v>
      </c>
      <c r="D9" s="125">
        <v>56</v>
      </c>
      <c r="E9" s="125">
        <v>1</v>
      </c>
      <c r="F9" s="125">
        <v>1</v>
      </c>
      <c r="G9" s="125">
        <v>56</v>
      </c>
      <c r="H9" s="125">
        <v>9</v>
      </c>
      <c r="I9" s="125">
        <v>6</v>
      </c>
      <c r="J9" s="125">
        <v>1</v>
      </c>
      <c r="K9" s="125">
        <v>55</v>
      </c>
      <c r="L9" s="125">
        <v>20</v>
      </c>
      <c r="M9" s="125">
        <v>6</v>
      </c>
      <c r="N9" s="125">
        <v>1</v>
      </c>
      <c r="O9" s="125">
        <v>55</v>
      </c>
      <c r="P9" s="125">
        <v>21</v>
      </c>
      <c r="Q9" s="125">
        <v>2</v>
      </c>
      <c r="R9" s="125">
        <v>2</v>
      </c>
      <c r="S9" s="125">
        <v>8</v>
      </c>
      <c r="T9" s="125">
        <v>4</v>
      </c>
      <c r="U9" s="125"/>
      <c r="V9" s="125"/>
      <c r="W9" s="125"/>
      <c r="X9" s="125"/>
      <c r="Y9" s="125"/>
      <c r="Z9" s="125"/>
      <c r="AA9" s="10"/>
    </row>
    <row r="10" spans="2:27" ht="28.8" thickBot="1">
      <c r="B10" s="46" t="s">
        <v>9</v>
      </c>
      <c r="C10" s="143">
        <v>680</v>
      </c>
      <c r="D10" s="125">
        <v>99</v>
      </c>
      <c r="E10" s="125"/>
      <c r="F10" s="125"/>
      <c r="G10" s="125">
        <v>410</v>
      </c>
      <c r="H10" s="125">
        <v>71</v>
      </c>
      <c r="I10" s="125">
        <v>7</v>
      </c>
      <c r="J10" s="125">
        <v>2</v>
      </c>
      <c r="K10" s="125">
        <v>136</v>
      </c>
      <c r="L10" s="125">
        <v>13</v>
      </c>
      <c r="M10" s="125">
        <v>82</v>
      </c>
      <c r="N10" s="125"/>
      <c r="O10" s="125">
        <v>112</v>
      </c>
      <c r="P10" s="125">
        <v>9</v>
      </c>
      <c r="Q10" s="125">
        <v>69</v>
      </c>
      <c r="R10" s="125">
        <v>6</v>
      </c>
      <c r="S10" s="125">
        <v>6</v>
      </c>
      <c r="T10" s="125">
        <v>4</v>
      </c>
      <c r="U10" s="125"/>
      <c r="V10" s="125"/>
      <c r="W10" s="125">
        <v>7</v>
      </c>
      <c r="X10" s="125"/>
      <c r="Y10" s="125">
        <v>2</v>
      </c>
      <c r="Z10" s="125"/>
      <c r="AA10" s="10"/>
    </row>
    <row r="11" spans="2:27" ht="28.8" thickBot="1">
      <c r="B11" s="46" t="s">
        <v>10</v>
      </c>
      <c r="C11" s="143">
        <v>418</v>
      </c>
      <c r="D11" s="125">
        <v>21</v>
      </c>
      <c r="E11" s="125"/>
      <c r="F11" s="125"/>
      <c r="G11" s="125">
        <v>390</v>
      </c>
      <c r="H11" s="125">
        <v>19</v>
      </c>
      <c r="I11" s="125"/>
      <c r="J11" s="125"/>
      <c r="K11" s="125">
        <v>12</v>
      </c>
      <c r="L11" s="125">
        <v>1</v>
      </c>
      <c r="M11" s="125">
        <v>1</v>
      </c>
      <c r="N11" s="125"/>
      <c r="O11" s="125">
        <v>12</v>
      </c>
      <c r="P11" s="125">
        <v>1</v>
      </c>
      <c r="Q11" s="125"/>
      <c r="R11" s="125"/>
      <c r="S11" s="125"/>
      <c r="T11" s="125"/>
      <c r="U11" s="125"/>
      <c r="V11" s="125"/>
      <c r="W11" s="125">
        <v>1</v>
      </c>
      <c r="X11" s="125"/>
      <c r="Y11" s="125">
        <v>3</v>
      </c>
      <c r="Z11" s="125"/>
      <c r="AA11" s="10"/>
    </row>
    <row r="12" spans="2:27" ht="28.8" thickBot="1">
      <c r="B12" s="46" t="s">
        <v>11</v>
      </c>
      <c r="C12" s="143">
        <v>320</v>
      </c>
      <c r="D12" s="125">
        <v>106</v>
      </c>
      <c r="E12" s="125">
        <v>2</v>
      </c>
      <c r="F12" s="125"/>
      <c r="G12" s="125">
        <v>143</v>
      </c>
      <c r="H12" s="125">
        <v>35</v>
      </c>
      <c r="I12" s="125">
        <v>11</v>
      </c>
      <c r="J12" s="125">
        <v>5</v>
      </c>
      <c r="K12" s="125">
        <v>67</v>
      </c>
      <c r="L12" s="125">
        <v>28</v>
      </c>
      <c r="M12" s="125">
        <v>4</v>
      </c>
      <c r="N12" s="125">
        <v>1</v>
      </c>
      <c r="O12" s="125">
        <v>76</v>
      </c>
      <c r="P12" s="125">
        <v>26</v>
      </c>
      <c r="Q12" s="125">
        <v>20</v>
      </c>
      <c r="R12" s="125">
        <v>10</v>
      </c>
      <c r="S12" s="125">
        <v>14</v>
      </c>
      <c r="T12" s="125">
        <v>9</v>
      </c>
      <c r="U12" s="125">
        <v>1</v>
      </c>
      <c r="V12" s="125"/>
      <c r="W12" s="125">
        <v>6</v>
      </c>
      <c r="X12" s="125">
        <v>3</v>
      </c>
      <c r="Y12" s="125"/>
      <c r="Z12" s="125"/>
      <c r="AA12" s="10"/>
    </row>
    <row r="13" spans="2:27" s="89" customFormat="1" ht="28.8" thickBot="1">
      <c r="B13" s="46" t="s">
        <v>41</v>
      </c>
      <c r="C13" s="143">
        <v>764</v>
      </c>
      <c r="D13" s="125">
        <v>23</v>
      </c>
      <c r="E13" s="125"/>
      <c r="F13" s="125"/>
      <c r="G13" s="125">
        <v>512</v>
      </c>
      <c r="H13" s="125">
        <v>11</v>
      </c>
      <c r="I13" s="125">
        <v>2</v>
      </c>
      <c r="J13" s="125"/>
      <c r="K13" s="125">
        <v>209</v>
      </c>
      <c r="L13" s="125">
        <v>7</v>
      </c>
      <c r="M13" s="125">
        <v>70</v>
      </c>
      <c r="N13" s="125">
        <v>0</v>
      </c>
      <c r="O13" s="125">
        <v>30</v>
      </c>
      <c r="P13" s="125">
        <v>3</v>
      </c>
      <c r="Q13" s="125">
        <v>1</v>
      </c>
      <c r="R13" s="125"/>
      <c r="S13" s="125">
        <v>5</v>
      </c>
      <c r="T13" s="125">
        <v>2</v>
      </c>
      <c r="U13" s="125"/>
      <c r="V13" s="125"/>
      <c r="W13" s="125">
        <v>3</v>
      </c>
      <c r="X13" s="125"/>
      <c r="Y13" s="125">
        <v>3</v>
      </c>
      <c r="Z13" s="125"/>
      <c r="AA13" s="10"/>
    </row>
    <row r="14" spans="2:27" ht="28.8" thickBot="1">
      <c r="B14" s="46" t="s">
        <v>12</v>
      </c>
      <c r="C14" s="143">
        <v>453</v>
      </c>
      <c r="D14" s="125">
        <v>50</v>
      </c>
      <c r="E14" s="125"/>
      <c r="F14" s="125"/>
      <c r="G14" s="125">
        <v>227</v>
      </c>
      <c r="H14" s="125">
        <v>10</v>
      </c>
      <c r="I14" s="125">
        <v>1</v>
      </c>
      <c r="J14" s="125"/>
      <c r="K14" s="125">
        <v>116</v>
      </c>
      <c r="L14" s="125">
        <v>14</v>
      </c>
      <c r="M14" s="125">
        <v>28</v>
      </c>
      <c r="N14" s="125">
        <v>6</v>
      </c>
      <c r="O14" s="125">
        <v>101</v>
      </c>
      <c r="P14" s="125">
        <v>24</v>
      </c>
      <c r="Q14" s="125">
        <v>21</v>
      </c>
      <c r="R14" s="125">
        <v>8</v>
      </c>
      <c r="S14" s="125">
        <v>2</v>
      </c>
      <c r="T14" s="125">
        <v>1</v>
      </c>
      <c r="U14" s="125"/>
      <c r="V14" s="125"/>
      <c r="W14" s="125">
        <v>3</v>
      </c>
      <c r="X14" s="125">
        <v>1</v>
      </c>
      <c r="Y14" s="125">
        <v>3</v>
      </c>
      <c r="Z14" s="125"/>
      <c r="AA14" s="10"/>
    </row>
    <row r="15" spans="2:27" ht="28.8" thickBot="1">
      <c r="B15" s="46" t="s">
        <v>13</v>
      </c>
      <c r="C15" s="143">
        <v>415</v>
      </c>
      <c r="D15" s="125">
        <v>153</v>
      </c>
      <c r="E15" s="125">
        <v>1</v>
      </c>
      <c r="F15" s="125"/>
      <c r="G15" s="125">
        <v>132</v>
      </c>
      <c r="H15" s="125">
        <v>36</v>
      </c>
      <c r="I15" s="125">
        <v>4</v>
      </c>
      <c r="J15" s="125">
        <v>2</v>
      </c>
      <c r="K15" s="125">
        <v>151</v>
      </c>
      <c r="L15" s="125">
        <v>54</v>
      </c>
      <c r="M15" s="125">
        <v>25</v>
      </c>
      <c r="N15" s="125">
        <v>5</v>
      </c>
      <c r="O15" s="125">
        <v>90</v>
      </c>
      <c r="P15" s="125">
        <v>32</v>
      </c>
      <c r="Q15" s="125">
        <v>22</v>
      </c>
      <c r="R15" s="125">
        <v>15</v>
      </c>
      <c r="S15" s="125">
        <v>30</v>
      </c>
      <c r="T15" s="125">
        <v>25</v>
      </c>
      <c r="U15" s="125"/>
      <c r="V15" s="125"/>
      <c r="W15" s="125">
        <v>1</v>
      </c>
      <c r="X15" s="125"/>
      <c r="Y15" s="125">
        <v>6</v>
      </c>
      <c r="Z15" s="125">
        <v>4</v>
      </c>
      <c r="AA15" s="10"/>
    </row>
    <row r="16" spans="2:27" ht="28.8" thickBot="1">
      <c r="B16" s="46" t="s">
        <v>14</v>
      </c>
      <c r="C16" s="143">
        <v>157</v>
      </c>
      <c r="D16" s="125">
        <v>65</v>
      </c>
      <c r="E16" s="125">
        <v>5</v>
      </c>
      <c r="F16" s="125"/>
      <c r="G16" s="125">
        <v>53</v>
      </c>
      <c r="H16" s="125">
        <v>5</v>
      </c>
      <c r="I16" s="125">
        <v>1</v>
      </c>
      <c r="J16" s="125">
        <v>1</v>
      </c>
      <c r="K16" s="125">
        <v>38</v>
      </c>
      <c r="L16" s="125">
        <v>22</v>
      </c>
      <c r="M16" s="125">
        <v>4</v>
      </c>
      <c r="N16" s="125">
        <v>2</v>
      </c>
      <c r="O16" s="125">
        <v>38</v>
      </c>
      <c r="P16" s="125">
        <v>22</v>
      </c>
      <c r="Q16" s="125">
        <v>5</v>
      </c>
      <c r="R16" s="125">
        <v>2</v>
      </c>
      <c r="S16" s="125">
        <v>18</v>
      </c>
      <c r="T16" s="125">
        <v>12</v>
      </c>
      <c r="U16" s="125"/>
      <c r="V16" s="125"/>
      <c r="W16" s="125">
        <v>1</v>
      </c>
      <c r="X16" s="125">
        <v>1</v>
      </c>
      <c r="Y16" s="125">
        <v>3</v>
      </c>
      <c r="Z16" s="125">
        <v>2</v>
      </c>
      <c r="AA16" s="10"/>
    </row>
    <row r="17" spans="2:27" ht="28.8" thickBot="1">
      <c r="B17" s="46" t="s">
        <v>15</v>
      </c>
      <c r="C17" s="143">
        <v>1084</v>
      </c>
      <c r="D17" s="125">
        <v>40</v>
      </c>
      <c r="E17" s="125">
        <v>10</v>
      </c>
      <c r="F17" s="125"/>
      <c r="G17" s="125">
        <v>878</v>
      </c>
      <c r="H17" s="125">
        <v>16</v>
      </c>
      <c r="I17" s="125">
        <v>3</v>
      </c>
      <c r="J17" s="125">
        <v>2</v>
      </c>
      <c r="K17" s="125">
        <v>116</v>
      </c>
      <c r="L17" s="125">
        <v>10</v>
      </c>
      <c r="M17" s="125">
        <v>16</v>
      </c>
      <c r="N17" s="125">
        <v>1</v>
      </c>
      <c r="O17" s="125">
        <v>65</v>
      </c>
      <c r="P17" s="125">
        <v>11</v>
      </c>
      <c r="Q17" s="125">
        <v>10</v>
      </c>
      <c r="R17" s="125">
        <v>3</v>
      </c>
      <c r="S17" s="125">
        <v>1</v>
      </c>
      <c r="T17" s="125">
        <v>1</v>
      </c>
      <c r="U17" s="125"/>
      <c r="V17" s="125"/>
      <c r="W17" s="125">
        <v>6</v>
      </c>
      <c r="X17" s="125"/>
      <c r="Y17" s="125">
        <v>5</v>
      </c>
      <c r="Z17" s="125"/>
      <c r="AA17" s="10"/>
    </row>
    <row r="18" spans="2:27" ht="28.8" thickBot="1">
      <c r="B18" s="46" t="s">
        <v>16</v>
      </c>
      <c r="C18" s="143">
        <v>278</v>
      </c>
      <c r="D18" s="125">
        <v>59</v>
      </c>
      <c r="E18" s="125">
        <v>5</v>
      </c>
      <c r="F18" s="125">
        <v>2</v>
      </c>
      <c r="G18" s="125">
        <v>124</v>
      </c>
      <c r="H18" s="125">
        <v>19</v>
      </c>
      <c r="I18" s="125">
        <v>7</v>
      </c>
      <c r="J18" s="125">
        <v>2</v>
      </c>
      <c r="K18" s="125">
        <v>74</v>
      </c>
      <c r="L18" s="125">
        <v>13</v>
      </c>
      <c r="M18" s="125"/>
      <c r="N18" s="125"/>
      <c r="O18" s="125">
        <v>56</v>
      </c>
      <c r="P18" s="125">
        <v>14</v>
      </c>
      <c r="Q18" s="125"/>
      <c r="R18" s="125"/>
      <c r="S18" s="125">
        <v>11</v>
      </c>
      <c r="T18" s="125">
        <v>9</v>
      </c>
      <c r="U18" s="125"/>
      <c r="V18" s="125"/>
      <c r="W18" s="125">
        <v>1</v>
      </c>
      <c r="X18" s="125"/>
      <c r="Y18" s="125"/>
      <c r="Z18" s="125"/>
      <c r="AA18" s="10"/>
    </row>
    <row r="19" spans="2:27" ht="28.8" thickBot="1">
      <c r="B19" s="46" t="s">
        <v>17</v>
      </c>
      <c r="C19" s="143">
        <v>233</v>
      </c>
      <c r="D19" s="125">
        <v>46</v>
      </c>
      <c r="E19" s="125">
        <v>1</v>
      </c>
      <c r="F19" s="125">
        <v>1</v>
      </c>
      <c r="G19" s="125">
        <v>100</v>
      </c>
      <c r="H19" s="125">
        <v>14</v>
      </c>
      <c r="I19" s="125">
        <v>9</v>
      </c>
      <c r="J19" s="125">
        <v>4</v>
      </c>
      <c r="K19" s="125">
        <v>59</v>
      </c>
      <c r="L19" s="125">
        <v>14</v>
      </c>
      <c r="M19" s="125">
        <v>3</v>
      </c>
      <c r="N19" s="125">
        <v>3</v>
      </c>
      <c r="O19" s="125">
        <v>43</v>
      </c>
      <c r="P19" s="125">
        <v>6</v>
      </c>
      <c r="Q19" s="125">
        <v>6</v>
      </c>
      <c r="R19" s="125">
        <v>6</v>
      </c>
      <c r="S19" s="125">
        <v>11</v>
      </c>
      <c r="T19" s="125">
        <v>6</v>
      </c>
      <c r="U19" s="125"/>
      <c r="V19" s="125"/>
      <c r="W19" s="125">
        <v>6</v>
      </c>
      <c r="X19" s="125">
        <v>1</v>
      </c>
      <c r="Y19" s="125">
        <v>4</v>
      </c>
      <c r="Z19" s="125"/>
      <c r="AA19" s="10"/>
    </row>
    <row r="20" spans="2:27" ht="28.8" thickBot="1">
      <c r="B20" s="46" t="s">
        <v>18</v>
      </c>
      <c r="C20" s="143">
        <v>936</v>
      </c>
      <c r="D20" s="125">
        <v>43</v>
      </c>
      <c r="E20" s="125"/>
      <c r="F20" s="125"/>
      <c r="G20" s="125">
        <v>707</v>
      </c>
      <c r="H20" s="125">
        <v>5</v>
      </c>
      <c r="I20" s="125">
        <v>21</v>
      </c>
      <c r="J20" s="125">
        <v>2</v>
      </c>
      <c r="K20" s="125">
        <v>82</v>
      </c>
      <c r="L20" s="125">
        <v>12</v>
      </c>
      <c r="M20" s="125">
        <v>2</v>
      </c>
      <c r="N20" s="125">
        <v>2</v>
      </c>
      <c r="O20" s="125">
        <v>101</v>
      </c>
      <c r="P20" s="125">
        <v>20</v>
      </c>
      <c r="Q20" s="125">
        <v>7</v>
      </c>
      <c r="R20" s="125">
        <v>7</v>
      </c>
      <c r="S20" s="125">
        <v>15</v>
      </c>
      <c r="T20" s="125">
        <v>4</v>
      </c>
      <c r="U20" s="125"/>
      <c r="V20" s="125"/>
      <c r="W20" s="125">
        <v>3</v>
      </c>
      <c r="X20" s="125"/>
      <c r="Y20" s="125"/>
      <c r="Z20" s="125"/>
      <c r="AA20" s="10"/>
    </row>
    <row r="21" spans="2:27" ht="28.8" thickBot="1">
      <c r="B21" s="46" t="s">
        <v>19</v>
      </c>
      <c r="C21" s="143">
        <v>723</v>
      </c>
      <c r="D21" s="125">
        <v>52</v>
      </c>
      <c r="E21" s="125">
        <v>2</v>
      </c>
      <c r="F21" s="125">
        <v>1</v>
      </c>
      <c r="G21" s="125">
        <v>547</v>
      </c>
      <c r="H21" s="125">
        <v>20</v>
      </c>
      <c r="I21" s="125">
        <v>10</v>
      </c>
      <c r="J21" s="125">
        <v>3</v>
      </c>
      <c r="K21" s="125">
        <v>104</v>
      </c>
      <c r="L21" s="125">
        <v>15</v>
      </c>
      <c r="M21" s="125">
        <v>12</v>
      </c>
      <c r="N21" s="125">
        <v>2</v>
      </c>
      <c r="O21" s="125">
        <v>50</v>
      </c>
      <c r="P21" s="125">
        <v>11</v>
      </c>
      <c r="Q21" s="125">
        <v>7</v>
      </c>
      <c r="R21" s="125">
        <v>2</v>
      </c>
      <c r="S21" s="125">
        <v>3</v>
      </c>
      <c r="T21" s="125">
        <v>2</v>
      </c>
      <c r="U21" s="125"/>
      <c r="V21" s="125"/>
      <c r="W21" s="125">
        <v>7</v>
      </c>
      <c r="X21" s="125"/>
      <c r="Y21" s="125"/>
      <c r="Z21" s="125"/>
      <c r="AA21" s="10"/>
    </row>
    <row r="22" spans="2:27" ht="28.8" thickBot="1">
      <c r="B22" s="46" t="s">
        <v>20</v>
      </c>
      <c r="C22" s="143">
        <v>276</v>
      </c>
      <c r="D22" s="125">
        <v>81</v>
      </c>
      <c r="E22" s="125"/>
      <c r="F22" s="125"/>
      <c r="G22" s="125">
        <v>137</v>
      </c>
      <c r="H22" s="125">
        <v>27</v>
      </c>
      <c r="I22" s="125">
        <v>4</v>
      </c>
      <c r="J22" s="125">
        <v>2</v>
      </c>
      <c r="K22" s="125">
        <v>66</v>
      </c>
      <c r="L22" s="125">
        <v>19</v>
      </c>
      <c r="M22" s="125">
        <v>9</v>
      </c>
      <c r="N22" s="125">
        <v>4</v>
      </c>
      <c r="O22" s="125">
        <v>57</v>
      </c>
      <c r="P22" s="125">
        <v>26</v>
      </c>
      <c r="Q22" s="125">
        <v>12</v>
      </c>
      <c r="R22" s="125">
        <v>3</v>
      </c>
      <c r="S22" s="125">
        <v>8</v>
      </c>
      <c r="T22" s="125">
        <v>7</v>
      </c>
      <c r="U22" s="125"/>
      <c r="V22" s="125"/>
      <c r="W22" s="125">
        <v>3</v>
      </c>
      <c r="X22" s="125"/>
      <c r="Y22" s="125">
        <v>1</v>
      </c>
      <c r="Z22" s="125"/>
      <c r="AA22" s="10"/>
    </row>
    <row r="23" spans="2:27" ht="28.8" thickBot="1">
      <c r="B23" s="46" t="s">
        <v>21</v>
      </c>
      <c r="C23" s="143">
        <v>423</v>
      </c>
      <c r="D23" s="125">
        <v>54</v>
      </c>
      <c r="E23" s="125">
        <v>3</v>
      </c>
      <c r="F23" s="125">
        <v>2</v>
      </c>
      <c r="G23" s="125">
        <v>283</v>
      </c>
      <c r="H23" s="125">
        <v>27</v>
      </c>
      <c r="I23" s="125">
        <v>5</v>
      </c>
      <c r="J23" s="125">
        <v>1</v>
      </c>
      <c r="K23" s="125">
        <v>60</v>
      </c>
      <c r="L23" s="125">
        <v>10</v>
      </c>
      <c r="M23" s="125">
        <v>1</v>
      </c>
      <c r="N23" s="125">
        <v>1</v>
      </c>
      <c r="O23" s="125">
        <v>61</v>
      </c>
      <c r="P23" s="125">
        <v>12</v>
      </c>
      <c r="Q23" s="125">
        <v>2</v>
      </c>
      <c r="R23" s="125">
        <v>2</v>
      </c>
      <c r="S23" s="125">
        <v>2</v>
      </c>
      <c r="T23" s="125"/>
      <c r="U23" s="125"/>
      <c r="V23" s="125"/>
      <c r="W23" s="125">
        <v>5</v>
      </c>
      <c r="X23" s="125"/>
      <c r="Y23" s="125">
        <v>4</v>
      </c>
      <c r="Z23" s="125">
        <v>2</v>
      </c>
      <c r="AA23" s="10"/>
    </row>
    <row r="24" spans="2:27" ht="28.8" thickBot="1">
      <c r="B24" s="46" t="s">
        <v>22</v>
      </c>
      <c r="C24" s="143">
        <v>363</v>
      </c>
      <c r="D24" s="125">
        <v>109</v>
      </c>
      <c r="E24" s="125">
        <v>1</v>
      </c>
      <c r="F24" s="125"/>
      <c r="G24" s="125">
        <v>96</v>
      </c>
      <c r="H24" s="125">
        <v>15</v>
      </c>
      <c r="I24" s="125">
        <v>13</v>
      </c>
      <c r="J24" s="125">
        <v>4</v>
      </c>
      <c r="K24" s="125">
        <v>102</v>
      </c>
      <c r="L24" s="125">
        <v>29</v>
      </c>
      <c r="M24" s="125">
        <v>10</v>
      </c>
      <c r="N24" s="125">
        <v>4</v>
      </c>
      <c r="O24" s="125">
        <v>127</v>
      </c>
      <c r="P24" s="125">
        <v>49</v>
      </c>
      <c r="Q24" s="125">
        <v>17</v>
      </c>
      <c r="R24" s="125">
        <v>13</v>
      </c>
      <c r="S24" s="125">
        <v>16</v>
      </c>
      <c r="T24" s="125">
        <v>12</v>
      </c>
      <c r="U24" s="125">
        <v>1</v>
      </c>
      <c r="V24" s="125"/>
      <c r="W24" s="125">
        <v>7</v>
      </c>
      <c r="X24" s="125"/>
      <c r="Y24" s="125"/>
      <c r="Z24" s="125"/>
      <c r="AA24" s="10"/>
    </row>
    <row r="25" spans="2:27" ht="28.8" thickBot="1">
      <c r="B25" s="46" t="s">
        <v>23</v>
      </c>
      <c r="C25" s="143">
        <v>603</v>
      </c>
      <c r="D25" s="125">
        <v>46</v>
      </c>
      <c r="E25" s="125">
        <v>3</v>
      </c>
      <c r="F25" s="125"/>
      <c r="G25" s="125">
        <v>404</v>
      </c>
      <c r="H25" s="125">
        <v>11</v>
      </c>
      <c r="I25" s="125">
        <v>8</v>
      </c>
      <c r="J25" s="125">
        <v>2</v>
      </c>
      <c r="K25" s="125">
        <v>108</v>
      </c>
      <c r="L25" s="125">
        <v>11</v>
      </c>
      <c r="M25" s="125">
        <v>41</v>
      </c>
      <c r="N25" s="125">
        <v>4</v>
      </c>
      <c r="O25" s="125">
        <v>64</v>
      </c>
      <c r="P25" s="125">
        <v>14</v>
      </c>
      <c r="Q25" s="125">
        <v>23</v>
      </c>
      <c r="R25" s="125">
        <v>8</v>
      </c>
      <c r="S25" s="125">
        <v>10</v>
      </c>
      <c r="T25" s="125">
        <v>8</v>
      </c>
      <c r="U25" s="125">
        <v>1</v>
      </c>
      <c r="V25" s="125"/>
      <c r="W25" s="125">
        <v>3</v>
      </c>
      <c r="X25" s="125"/>
      <c r="Y25" s="125">
        <v>2</v>
      </c>
      <c r="Z25" s="125"/>
      <c r="AA25" s="10"/>
    </row>
    <row r="26" spans="2:27" ht="28.8" thickBot="1">
      <c r="B26" s="46" t="s">
        <v>24</v>
      </c>
      <c r="C26" s="143">
        <v>775</v>
      </c>
      <c r="D26" s="125">
        <v>177</v>
      </c>
      <c r="E26" s="125"/>
      <c r="F26" s="125"/>
      <c r="G26" s="125">
        <v>514</v>
      </c>
      <c r="H26" s="125">
        <v>115</v>
      </c>
      <c r="I26" s="125">
        <v>39</v>
      </c>
      <c r="J26" s="125">
        <v>18</v>
      </c>
      <c r="K26" s="125">
        <v>122</v>
      </c>
      <c r="L26" s="125">
        <v>7</v>
      </c>
      <c r="M26" s="125">
        <v>3</v>
      </c>
      <c r="N26" s="125">
        <v>3</v>
      </c>
      <c r="O26" s="125">
        <v>61</v>
      </c>
      <c r="P26" s="125">
        <v>6</v>
      </c>
      <c r="Q26" s="125">
        <v>5</v>
      </c>
      <c r="R26" s="125">
        <v>5</v>
      </c>
      <c r="S26" s="125">
        <v>11</v>
      </c>
      <c r="T26" s="125">
        <v>11</v>
      </c>
      <c r="U26" s="125"/>
      <c r="V26" s="125"/>
      <c r="W26" s="125">
        <v>2</v>
      </c>
      <c r="X26" s="125">
        <v>2</v>
      </c>
      <c r="Y26" s="125">
        <v>18</v>
      </c>
      <c r="Z26" s="125">
        <v>18</v>
      </c>
      <c r="AA26" s="10"/>
    </row>
    <row r="27" spans="2:27" ht="28.8" thickBot="1">
      <c r="B27" s="46" t="s">
        <v>25</v>
      </c>
      <c r="C27" s="143">
        <v>622</v>
      </c>
      <c r="D27" s="125">
        <v>116</v>
      </c>
      <c r="E27" s="125"/>
      <c r="F27" s="125"/>
      <c r="G27" s="125">
        <v>304</v>
      </c>
      <c r="H27" s="125">
        <v>31</v>
      </c>
      <c r="I27" s="125">
        <v>7</v>
      </c>
      <c r="J27" s="125">
        <v>3</v>
      </c>
      <c r="K27" s="125">
        <v>140</v>
      </c>
      <c r="L27" s="125">
        <v>25</v>
      </c>
      <c r="M27" s="125">
        <v>92</v>
      </c>
      <c r="N27" s="125">
        <v>2</v>
      </c>
      <c r="O27" s="125">
        <v>161</v>
      </c>
      <c r="P27" s="125">
        <v>47</v>
      </c>
      <c r="Q27" s="125">
        <v>112</v>
      </c>
      <c r="R27" s="125">
        <v>16</v>
      </c>
      <c r="S27" s="125">
        <v>9</v>
      </c>
      <c r="T27" s="125">
        <v>9</v>
      </c>
      <c r="U27" s="125">
        <v>1</v>
      </c>
      <c r="V27" s="125">
        <v>1</v>
      </c>
      <c r="W27" s="125"/>
      <c r="X27" s="125"/>
      <c r="Y27" s="125"/>
      <c r="Z27" s="125"/>
      <c r="AA27" s="10"/>
    </row>
    <row r="28" spans="2:27" ht="28.8" thickBot="1">
      <c r="B28" s="46" t="s">
        <v>26</v>
      </c>
      <c r="C28" s="143">
        <v>224</v>
      </c>
      <c r="D28" s="125">
        <v>6</v>
      </c>
      <c r="E28" s="125"/>
      <c r="F28" s="125"/>
      <c r="G28" s="125">
        <v>139</v>
      </c>
      <c r="H28" s="125"/>
      <c r="I28" s="125"/>
      <c r="J28" s="125"/>
      <c r="K28" s="125">
        <v>48</v>
      </c>
      <c r="L28" s="125">
        <v>4</v>
      </c>
      <c r="M28" s="125"/>
      <c r="N28" s="125"/>
      <c r="O28" s="125">
        <v>34</v>
      </c>
      <c r="P28" s="125">
        <v>1</v>
      </c>
      <c r="Q28" s="125"/>
      <c r="R28" s="125"/>
      <c r="S28" s="125">
        <v>2</v>
      </c>
      <c r="T28" s="125">
        <v>1</v>
      </c>
      <c r="U28" s="125"/>
      <c r="V28" s="125"/>
      <c r="W28" s="125"/>
      <c r="X28" s="125"/>
      <c r="Y28" s="125">
        <v>1</v>
      </c>
      <c r="Z28" s="125"/>
      <c r="AA28" s="10"/>
    </row>
    <row r="29" spans="2:27" ht="28.8" thickBot="1">
      <c r="B29" s="46" t="s">
        <v>27</v>
      </c>
      <c r="C29" s="143">
        <v>577</v>
      </c>
      <c r="D29" s="125">
        <v>89</v>
      </c>
      <c r="E29" s="125">
        <v>2</v>
      </c>
      <c r="F29" s="125">
        <v>1</v>
      </c>
      <c r="G29" s="125">
        <v>316</v>
      </c>
      <c r="H29" s="125">
        <v>22</v>
      </c>
      <c r="I29" s="125">
        <v>12</v>
      </c>
      <c r="J29" s="125">
        <v>8</v>
      </c>
      <c r="K29" s="125">
        <v>97</v>
      </c>
      <c r="L29" s="125">
        <v>19</v>
      </c>
      <c r="M29" s="125">
        <v>32</v>
      </c>
      <c r="N29" s="125">
        <v>16</v>
      </c>
      <c r="O29" s="125">
        <v>104</v>
      </c>
      <c r="P29" s="125">
        <v>28</v>
      </c>
      <c r="Q29" s="125">
        <v>43</v>
      </c>
      <c r="R29" s="125">
        <v>18</v>
      </c>
      <c r="S29" s="125">
        <v>19</v>
      </c>
      <c r="T29" s="125">
        <v>11</v>
      </c>
      <c r="U29" s="125"/>
      <c r="V29" s="125"/>
      <c r="W29" s="125">
        <v>9</v>
      </c>
      <c r="X29" s="125"/>
      <c r="Y29" s="125">
        <v>18</v>
      </c>
      <c r="Z29" s="125"/>
      <c r="AA29" s="10"/>
    </row>
    <row r="30" spans="2:27" ht="28.8" thickBot="1">
      <c r="B30" s="47" t="s">
        <v>28</v>
      </c>
      <c r="C30" s="143">
        <v>85</v>
      </c>
      <c r="D30" s="125">
        <v>8</v>
      </c>
      <c r="E30" s="125"/>
      <c r="F30" s="125"/>
      <c r="G30" s="125">
        <v>2</v>
      </c>
      <c r="H30" s="125">
        <v>2</v>
      </c>
      <c r="I30" s="125"/>
      <c r="J30" s="125"/>
      <c r="K30" s="125">
        <v>18</v>
      </c>
      <c r="L30" s="125">
        <v>2</v>
      </c>
      <c r="M30" s="125"/>
      <c r="N30" s="125"/>
      <c r="O30" s="125">
        <v>48</v>
      </c>
      <c r="P30" s="125">
        <v>3</v>
      </c>
      <c r="Q30" s="125"/>
      <c r="R30" s="125"/>
      <c r="S30" s="125">
        <v>1</v>
      </c>
      <c r="T30" s="125"/>
      <c r="U30" s="125">
        <v>1</v>
      </c>
      <c r="V30" s="125"/>
      <c r="W30" s="125">
        <v>15</v>
      </c>
      <c r="X30" s="125">
        <v>1</v>
      </c>
      <c r="Y30" s="125"/>
      <c r="Z30" s="125"/>
      <c r="AA30" s="10"/>
    </row>
    <row r="31" spans="2:27" ht="28.8" thickBot="1">
      <c r="B31" s="48" t="s">
        <v>29</v>
      </c>
      <c r="C31" s="143">
        <f t="shared" ref="C31:Z31" si="0">SUM(C6:C30)</f>
        <v>13215</v>
      </c>
      <c r="D31" s="125">
        <f t="shared" si="0"/>
        <v>1872</v>
      </c>
      <c r="E31" s="125">
        <f t="shared" si="0"/>
        <v>41</v>
      </c>
      <c r="F31" s="125">
        <f t="shared" si="0"/>
        <v>8</v>
      </c>
      <c r="G31" s="125">
        <f t="shared" si="0"/>
        <v>8347</v>
      </c>
      <c r="H31" s="125">
        <f t="shared" si="0"/>
        <v>700</v>
      </c>
      <c r="I31" s="125">
        <f t="shared" si="0"/>
        <v>198</v>
      </c>
      <c r="J31" s="125">
        <f t="shared" si="0"/>
        <v>71</v>
      </c>
      <c r="K31" s="125">
        <f t="shared" si="0"/>
        <v>2314</v>
      </c>
      <c r="L31" s="125">
        <f t="shared" si="0"/>
        <v>416</v>
      </c>
      <c r="M31" s="125">
        <f t="shared" si="0"/>
        <v>503</v>
      </c>
      <c r="N31" s="125">
        <f t="shared" si="0"/>
        <v>85</v>
      </c>
      <c r="O31" s="125">
        <f t="shared" si="0"/>
        <v>1860</v>
      </c>
      <c r="P31" s="125">
        <f t="shared" si="0"/>
        <v>471</v>
      </c>
      <c r="Q31" s="125">
        <f t="shared" si="0"/>
        <v>439</v>
      </c>
      <c r="R31" s="125">
        <f t="shared" si="0"/>
        <v>147</v>
      </c>
      <c r="S31" s="125">
        <f t="shared" si="0"/>
        <v>245</v>
      </c>
      <c r="T31" s="125">
        <f t="shared" si="0"/>
        <v>165</v>
      </c>
      <c r="U31" s="125">
        <f t="shared" si="0"/>
        <v>7</v>
      </c>
      <c r="V31" s="125">
        <f t="shared" si="0"/>
        <v>1</v>
      </c>
      <c r="W31" s="125">
        <f t="shared" si="0"/>
        <v>111</v>
      </c>
      <c r="X31" s="125">
        <f t="shared" si="0"/>
        <v>11</v>
      </c>
      <c r="Y31" s="125">
        <f t="shared" si="0"/>
        <v>82</v>
      </c>
      <c r="Z31" s="125">
        <f t="shared" si="0"/>
        <v>29</v>
      </c>
      <c r="AA31" s="10"/>
    </row>
  </sheetData>
  <mergeCells count="8">
    <mergeCell ref="C3:Z3"/>
    <mergeCell ref="B3:B5"/>
    <mergeCell ref="C2:O2"/>
    <mergeCell ref="P2:Y2"/>
    <mergeCell ref="S4:T4"/>
    <mergeCell ref="U4:V4"/>
    <mergeCell ref="Y4:Z4"/>
    <mergeCell ref="C4:D4"/>
  </mergeCells>
  <phoneticPr fontId="3" type="noConversion"/>
  <pageMargins left="0.19685039370078741" right="0.23622047244094491" top="0.27559055118110237" bottom="0.23622047244094491" header="0.19685039370078741" footer="0.19685039370078741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S29"/>
  <sheetViews>
    <sheetView zoomScaleNormal="100" workbookViewId="0">
      <pane xSplit="2" ySplit="3" topLeftCell="D13" activePane="bottomRight" state="frozen"/>
      <selection pane="topRight" activeCell="C1" sqref="C1"/>
      <selection pane="bottomLeft" activeCell="A4" sqref="A4"/>
      <selection pane="bottomRight" activeCell="O1" sqref="O1"/>
    </sheetView>
  </sheetViews>
  <sheetFormatPr defaultRowHeight="13.2"/>
  <cols>
    <col min="1" max="1" width="1.5546875" customWidth="1"/>
    <col min="2" max="2" width="15.6640625" bestFit="1" customWidth="1"/>
    <col min="3" max="3" width="7.5546875" bestFit="1" customWidth="1"/>
    <col min="4" max="4" width="8.6640625" bestFit="1" customWidth="1"/>
    <col min="5" max="5" width="7" customWidth="1"/>
    <col min="6" max="6" width="7.44140625" bestFit="1" customWidth="1"/>
    <col min="7" max="8" width="7.33203125" bestFit="1" customWidth="1"/>
    <col min="9" max="9" width="7.77734375" bestFit="1" customWidth="1"/>
    <col min="10" max="10" width="8.109375" bestFit="1" customWidth="1"/>
    <col min="11" max="11" width="6.88671875" bestFit="1" customWidth="1"/>
    <col min="12" max="12" width="7.109375" customWidth="1"/>
    <col min="13" max="13" width="5.88671875" customWidth="1"/>
    <col min="14" max="14" width="8.77734375" bestFit="1" customWidth="1"/>
    <col min="15" max="15" width="7.21875" customWidth="1"/>
    <col min="16" max="16" width="7.5546875" bestFit="1" customWidth="1"/>
    <col min="17" max="17" width="5.44140625" bestFit="1" customWidth="1"/>
    <col min="18" max="18" width="5.88671875" customWidth="1"/>
    <col min="19" max="19" width="9.77734375" customWidth="1"/>
  </cols>
  <sheetData>
    <row r="1" spans="2:19" ht="13.8" thickBot="1">
      <c r="B1" s="148"/>
      <c r="C1" s="148"/>
      <c r="D1" s="148"/>
      <c r="E1" s="148" t="s">
        <v>164</v>
      </c>
      <c r="O1" t="s">
        <v>221</v>
      </c>
    </row>
    <row r="2" spans="2:19" ht="16.5" customHeight="1">
      <c r="B2" s="213" t="s">
        <v>0</v>
      </c>
      <c r="C2" s="226" t="s">
        <v>215</v>
      </c>
      <c r="D2" s="227"/>
      <c r="E2" s="228" t="s">
        <v>42</v>
      </c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30"/>
    </row>
    <row r="3" spans="2:19" ht="33.6" customHeight="1" thickBot="1">
      <c r="B3" s="203"/>
      <c r="C3" s="1" t="s">
        <v>214</v>
      </c>
      <c r="D3" s="163" t="s">
        <v>213</v>
      </c>
      <c r="E3" s="164" t="s">
        <v>36</v>
      </c>
      <c r="F3" s="164" t="s">
        <v>37</v>
      </c>
      <c r="G3" s="164" t="s">
        <v>201</v>
      </c>
      <c r="H3" s="164" t="s">
        <v>202</v>
      </c>
      <c r="I3" s="164" t="s">
        <v>203</v>
      </c>
      <c r="J3" s="164" t="s">
        <v>204</v>
      </c>
      <c r="K3" s="164" t="s">
        <v>216</v>
      </c>
      <c r="L3" s="164" t="s">
        <v>207</v>
      </c>
      <c r="M3" s="164" t="s">
        <v>208</v>
      </c>
      <c r="N3" s="165" t="s">
        <v>200</v>
      </c>
      <c r="O3" s="166" t="s">
        <v>209</v>
      </c>
      <c r="P3" s="164" t="s">
        <v>210</v>
      </c>
      <c r="Q3" s="164" t="s">
        <v>211</v>
      </c>
      <c r="R3" s="164" t="s">
        <v>212</v>
      </c>
      <c r="S3" s="165" t="s">
        <v>206</v>
      </c>
    </row>
    <row r="4" spans="2:19" ht="18.600000000000001" thickBot="1">
      <c r="B4" s="2" t="s">
        <v>5</v>
      </c>
      <c r="C4" s="143">
        <v>1770</v>
      </c>
      <c r="D4" s="125">
        <f>N4+O4+S4</f>
        <v>265</v>
      </c>
      <c r="E4" s="133">
        <v>0</v>
      </c>
      <c r="F4" s="100">
        <v>145</v>
      </c>
      <c r="G4" s="100">
        <v>0</v>
      </c>
      <c r="H4" s="100">
        <v>4</v>
      </c>
      <c r="I4" s="100">
        <v>3</v>
      </c>
      <c r="J4" s="100">
        <v>0</v>
      </c>
      <c r="K4" s="100">
        <v>2</v>
      </c>
      <c r="L4" s="100">
        <v>1</v>
      </c>
      <c r="M4" s="157">
        <v>0</v>
      </c>
      <c r="N4" s="167">
        <f>SUM(E4:M4)</f>
        <v>155</v>
      </c>
      <c r="O4" s="133">
        <v>0</v>
      </c>
      <c r="P4" s="100">
        <v>39</v>
      </c>
      <c r="Q4" s="100">
        <v>56</v>
      </c>
      <c r="R4" s="157">
        <v>15</v>
      </c>
      <c r="S4" s="161">
        <f>SUM(P4:R4)</f>
        <v>110</v>
      </c>
    </row>
    <row r="5" spans="2:19" ht="18.600000000000001" thickBot="1">
      <c r="B5" s="2" t="s">
        <v>6</v>
      </c>
      <c r="C5" s="143">
        <v>707</v>
      </c>
      <c r="D5" s="125">
        <f t="shared" ref="D5:D28" si="0">N5+O5+S5</f>
        <v>23</v>
      </c>
      <c r="E5" s="134">
        <v>0</v>
      </c>
      <c r="F5" s="102">
        <v>9</v>
      </c>
      <c r="G5" s="102">
        <v>0</v>
      </c>
      <c r="H5" s="102">
        <v>0</v>
      </c>
      <c r="I5" s="102">
        <v>0</v>
      </c>
      <c r="J5" s="102">
        <v>0</v>
      </c>
      <c r="K5" s="102">
        <v>0</v>
      </c>
      <c r="L5" s="102">
        <v>0</v>
      </c>
      <c r="M5" s="103">
        <v>0</v>
      </c>
      <c r="N5" s="167">
        <f t="shared" ref="N5:N28" si="1">SUM(E5:M5)</f>
        <v>9</v>
      </c>
      <c r="O5" s="134">
        <v>0</v>
      </c>
      <c r="P5" s="102">
        <v>4</v>
      </c>
      <c r="Q5" s="102">
        <v>10</v>
      </c>
      <c r="R5" s="103">
        <v>0</v>
      </c>
      <c r="S5" s="161">
        <f t="shared" ref="S5:S28" si="2">SUM(P5:R5)</f>
        <v>14</v>
      </c>
    </row>
    <row r="6" spans="2:19" ht="18.600000000000001" thickBot="1">
      <c r="B6" s="2" t="s">
        <v>7</v>
      </c>
      <c r="C6" s="143">
        <v>448</v>
      </c>
      <c r="D6" s="125">
        <f t="shared" si="0"/>
        <v>86</v>
      </c>
      <c r="E6" s="134">
        <v>0</v>
      </c>
      <c r="F6" s="102">
        <v>26</v>
      </c>
      <c r="G6" s="102">
        <v>2</v>
      </c>
      <c r="H6" s="102">
        <v>0</v>
      </c>
      <c r="I6" s="102">
        <v>3</v>
      </c>
      <c r="J6" s="102">
        <v>0</v>
      </c>
      <c r="K6" s="102">
        <v>0</v>
      </c>
      <c r="L6" s="102">
        <v>0</v>
      </c>
      <c r="M6" s="103">
        <v>0</v>
      </c>
      <c r="N6" s="167">
        <f t="shared" si="1"/>
        <v>31</v>
      </c>
      <c r="O6" s="134">
        <v>0</v>
      </c>
      <c r="P6" s="102">
        <v>24</v>
      </c>
      <c r="Q6" s="102">
        <v>19</v>
      </c>
      <c r="R6" s="103">
        <v>12</v>
      </c>
      <c r="S6" s="161">
        <f t="shared" si="2"/>
        <v>55</v>
      </c>
    </row>
    <row r="7" spans="2:19" s="89" customFormat="1" ht="18.600000000000001" thickBot="1">
      <c r="B7" s="2" t="s">
        <v>8</v>
      </c>
      <c r="C7" s="143">
        <v>206</v>
      </c>
      <c r="D7" s="125">
        <f t="shared" si="0"/>
        <v>59</v>
      </c>
      <c r="E7" s="135">
        <v>1</v>
      </c>
      <c r="F7" s="106">
        <v>10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  <c r="M7" s="107">
        <v>0</v>
      </c>
      <c r="N7" s="167">
        <f t="shared" si="1"/>
        <v>11</v>
      </c>
      <c r="O7" s="135">
        <v>1</v>
      </c>
      <c r="P7" s="106">
        <v>22</v>
      </c>
      <c r="Q7" s="106">
        <v>20</v>
      </c>
      <c r="R7" s="107">
        <v>5</v>
      </c>
      <c r="S7" s="161">
        <f t="shared" si="2"/>
        <v>47</v>
      </c>
    </row>
    <row r="8" spans="2:19" ht="18.600000000000001" thickBot="1">
      <c r="B8" s="2" t="s">
        <v>9</v>
      </c>
      <c r="C8" s="143">
        <v>680</v>
      </c>
      <c r="D8" s="125">
        <f t="shared" si="0"/>
        <v>99</v>
      </c>
      <c r="E8" s="134">
        <v>0</v>
      </c>
      <c r="F8" s="102">
        <v>71</v>
      </c>
      <c r="G8" s="102">
        <v>1</v>
      </c>
      <c r="H8" s="102">
        <v>0</v>
      </c>
      <c r="I8" s="102">
        <v>1</v>
      </c>
      <c r="J8" s="102">
        <v>0</v>
      </c>
      <c r="K8" s="102">
        <v>0</v>
      </c>
      <c r="L8" s="102">
        <v>0</v>
      </c>
      <c r="M8" s="103">
        <v>0</v>
      </c>
      <c r="N8" s="167">
        <f t="shared" si="1"/>
        <v>73</v>
      </c>
      <c r="O8" s="134">
        <v>0</v>
      </c>
      <c r="P8" s="102">
        <v>13</v>
      </c>
      <c r="Q8" s="102">
        <v>9</v>
      </c>
      <c r="R8" s="103">
        <v>4</v>
      </c>
      <c r="S8" s="161">
        <f t="shared" si="2"/>
        <v>26</v>
      </c>
    </row>
    <row r="9" spans="2:19" ht="18.600000000000001" thickBot="1">
      <c r="B9" s="2" t="s">
        <v>10</v>
      </c>
      <c r="C9" s="143">
        <v>418</v>
      </c>
      <c r="D9" s="125">
        <f t="shared" si="0"/>
        <v>21</v>
      </c>
      <c r="E9" s="134">
        <v>0</v>
      </c>
      <c r="F9" s="102">
        <v>19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3">
        <v>0</v>
      </c>
      <c r="N9" s="167">
        <f t="shared" si="1"/>
        <v>19</v>
      </c>
      <c r="O9" s="134">
        <v>0</v>
      </c>
      <c r="P9" s="102">
        <v>1</v>
      </c>
      <c r="Q9" s="102">
        <v>1</v>
      </c>
      <c r="R9" s="103">
        <v>0</v>
      </c>
      <c r="S9" s="161">
        <f t="shared" si="2"/>
        <v>2</v>
      </c>
    </row>
    <row r="10" spans="2:19" ht="18.600000000000001" thickBot="1">
      <c r="B10" s="2" t="s">
        <v>11</v>
      </c>
      <c r="C10" s="143">
        <v>320</v>
      </c>
      <c r="D10" s="125">
        <f t="shared" si="0"/>
        <v>105</v>
      </c>
      <c r="E10" s="134">
        <v>0</v>
      </c>
      <c r="F10" s="102">
        <v>34</v>
      </c>
      <c r="G10" s="102">
        <v>4</v>
      </c>
      <c r="H10" s="102">
        <v>0</v>
      </c>
      <c r="I10" s="102">
        <v>1</v>
      </c>
      <c r="J10" s="102">
        <v>0</v>
      </c>
      <c r="K10" s="102">
        <v>3</v>
      </c>
      <c r="L10" s="102">
        <v>0</v>
      </c>
      <c r="M10" s="103">
        <v>0</v>
      </c>
      <c r="N10" s="167">
        <f t="shared" si="1"/>
        <v>42</v>
      </c>
      <c r="O10" s="134">
        <v>0</v>
      </c>
      <c r="P10" s="102">
        <v>28</v>
      </c>
      <c r="Q10" s="102">
        <v>26</v>
      </c>
      <c r="R10" s="103">
        <v>9</v>
      </c>
      <c r="S10" s="161">
        <f t="shared" si="2"/>
        <v>63</v>
      </c>
    </row>
    <row r="11" spans="2:19" s="89" customFormat="1" ht="18.600000000000001" thickBot="1">
      <c r="B11" s="2" t="s">
        <v>41</v>
      </c>
      <c r="C11" s="143">
        <v>764</v>
      </c>
      <c r="D11" s="125">
        <f t="shared" si="0"/>
        <v>23</v>
      </c>
      <c r="E11" s="135">
        <v>0</v>
      </c>
      <c r="F11" s="106">
        <v>11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7">
        <v>1</v>
      </c>
      <c r="N11" s="167">
        <f t="shared" si="1"/>
        <v>12</v>
      </c>
      <c r="O11" s="135">
        <v>0</v>
      </c>
      <c r="P11" s="106">
        <v>7</v>
      </c>
      <c r="Q11" s="106">
        <v>3</v>
      </c>
      <c r="R11" s="107">
        <v>1</v>
      </c>
      <c r="S11" s="167">
        <f t="shared" si="2"/>
        <v>11</v>
      </c>
    </row>
    <row r="12" spans="2:19" ht="18.600000000000001" thickBot="1">
      <c r="B12" s="2" t="s">
        <v>12</v>
      </c>
      <c r="C12" s="143">
        <v>469</v>
      </c>
      <c r="D12" s="125">
        <f t="shared" si="0"/>
        <v>50</v>
      </c>
      <c r="E12" s="134">
        <v>0</v>
      </c>
      <c r="F12" s="102">
        <v>10</v>
      </c>
      <c r="G12" s="102">
        <v>0</v>
      </c>
      <c r="H12" s="102">
        <v>0</v>
      </c>
      <c r="I12" s="102">
        <v>1</v>
      </c>
      <c r="J12" s="102">
        <v>0</v>
      </c>
      <c r="K12" s="102">
        <v>0</v>
      </c>
      <c r="L12" s="102">
        <v>0</v>
      </c>
      <c r="M12" s="103">
        <v>0</v>
      </c>
      <c r="N12" s="167">
        <f t="shared" si="1"/>
        <v>11</v>
      </c>
      <c r="O12" s="134">
        <v>0</v>
      </c>
      <c r="P12" s="102">
        <v>14</v>
      </c>
      <c r="Q12" s="102">
        <v>24</v>
      </c>
      <c r="R12" s="103">
        <v>1</v>
      </c>
      <c r="S12" s="167">
        <f t="shared" si="2"/>
        <v>39</v>
      </c>
    </row>
    <row r="13" spans="2:19" ht="18.600000000000001" thickBot="1">
      <c r="B13" s="2" t="s">
        <v>13</v>
      </c>
      <c r="C13" s="143">
        <v>415</v>
      </c>
      <c r="D13" s="125">
        <f t="shared" si="0"/>
        <v>154</v>
      </c>
      <c r="E13" s="134">
        <v>0</v>
      </c>
      <c r="F13" s="102">
        <v>36</v>
      </c>
      <c r="G13" s="102">
        <v>4</v>
      </c>
      <c r="H13" s="102">
        <v>2</v>
      </c>
      <c r="I13" s="102">
        <v>1</v>
      </c>
      <c r="J13" s="102">
        <v>0</v>
      </c>
      <c r="K13" s="102">
        <v>0</v>
      </c>
      <c r="L13" s="102">
        <v>0</v>
      </c>
      <c r="M13" s="103">
        <v>0</v>
      </c>
      <c r="N13" s="167">
        <f t="shared" si="1"/>
        <v>43</v>
      </c>
      <c r="O13" s="134">
        <v>0</v>
      </c>
      <c r="P13" s="102">
        <v>54</v>
      </c>
      <c r="Q13" s="102">
        <v>32</v>
      </c>
      <c r="R13" s="103">
        <v>25</v>
      </c>
      <c r="S13" s="167">
        <f t="shared" si="2"/>
        <v>111</v>
      </c>
    </row>
    <row r="14" spans="2:19" ht="18.600000000000001" thickBot="1">
      <c r="B14" s="2" t="s">
        <v>14</v>
      </c>
      <c r="C14" s="143">
        <v>173</v>
      </c>
      <c r="D14" s="125">
        <f t="shared" si="0"/>
        <v>65</v>
      </c>
      <c r="E14" s="134">
        <v>0</v>
      </c>
      <c r="F14" s="102">
        <v>6</v>
      </c>
      <c r="G14" s="102">
        <v>0</v>
      </c>
      <c r="H14" s="102">
        <v>1</v>
      </c>
      <c r="I14" s="102">
        <v>1</v>
      </c>
      <c r="J14" s="102">
        <v>0</v>
      </c>
      <c r="K14" s="102">
        <v>1</v>
      </c>
      <c r="L14" s="102">
        <v>0</v>
      </c>
      <c r="M14" s="103">
        <v>0</v>
      </c>
      <c r="N14" s="167">
        <f t="shared" si="1"/>
        <v>9</v>
      </c>
      <c r="O14" s="134">
        <v>0</v>
      </c>
      <c r="P14" s="102">
        <v>22</v>
      </c>
      <c r="Q14" s="102">
        <v>22</v>
      </c>
      <c r="R14" s="103">
        <v>12</v>
      </c>
      <c r="S14" s="167">
        <f t="shared" si="2"/>
        <v>56</v>
      </c>
    </row>
    <row r="15" spans="2:19" ht="18.600000000000001" thickBot="1">
      <c r="B15" s="2" t="s">
        <v>15</v>
      </c>
      <c r="C15" s="143">
        <v>1084</v>
      </c>
      <c r="D15" s="125">
        <f t="shared" si="0"/>
        <v>43</v>
      </c>
      <c r="E15" s="134">
        <v>0</v>
      </c>
      <c r="F15" s="102">
        <v>17</v>
      </c>
      <c r="G15" s="102">
        <v>1</v>
      </c>
      <c r="H15" s="102">
        <v>1</v>
      </c>
      <c r="I15" s="102">
        <v>0</v>
      </c>
      <c r="J15" s="102">
        <v>0</v>
      </c>
      <c r="K15" s="102">
        <v>0</v>
      </c>
      <c r="L15" s="102">
        <v>0</v>
      </c>
      <c r="M15" s="103">
        <v>0</v>
      </c>
      <c r="N15" s="167">
        <f t="shared" si="1"/>
        <v>19</v>
      </c>
      <c r="O15" s="134">
        <v>0</v>
      </c>
      <c r="P15" s="102">
        <v>12</v>
      </c>
      <c r="Q15" s="102">
        <v>11</v>
      </c>
      <c r="R15" s="103">
        <v>1</v>
      </c>
      <c r="S15" s="167">
        <f t="shared" si="2"/>
        <v>24</v>
      </c>
    </row>
    <row r="16" spans="2:19" ht="18.600000000000001" thickBot="1">
      <c r="B16" s="2" t="s">
        <v>16</v>
      </c>
      <c r="C16" s="143">
        <v>278</v>
      </c>
      <c r="D16" s="125">
        <f t="shared" si="0"/>
        <v>59</v>
      </c>
      <c r="E16" s="134">
        <v>2</v>
      </c>
      <c r="F16" s="102">
        <v>19</v>
      </c>
      <c r="G16" s="102">
        <v>2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3">
        <v>0</v>
      </c>
      <c r="N16" s="167">
        <f t="shared" si="1"/>
        <v>23</v>
      </c>
      <c r="O16" s="134">
        <v>0</v>
      </c>
      <c r="P16" s="102">
        <v>13</v>
      </c>
      <c r="Q16" s="102">
        <v>14</v>
      </c>
      <c r="R16" s="103">
        <v>9</v>
      </c>
      <c r="S16" s="167">
        <f t="shared" si="2"/>
        <v>36</v>
      </c>
    </row>
    <row r="17" spans="2:19" ht="18.600000000000001" thickBot="1">
      <c r="B17" s="2" t="s">
        <v>17</v>
      </c>
      <c r="C17" s="143">
        <v>233</v>
      </c>
      <c r="D17" s="125">
        <f t="shared" si="0"/>
        <v>47</v>
      </c>
      <c r="E17" s="134">
        <v>1</v>
      </c>
      <c r="F17" s="102">
        <v>14</v>
      </c>
      <c r="G17" s="102">
        <v>0</v>
      </c>
      <c r="H17" s="102">
        <v>1</v>
      </c>
      <c r="I17" s="102">
        <v>1</v>
      </c>
      <c r="J17" s="102">
        <v>3</v>
      </c>
      <c r="K17" s="102">
        <v>1</v>
      </c>
      <c r="L17" s="102">
        <v>0</v>
      </c>
      <c r="M17" s="103">
        <v>0</v>
      </c>
      <c r="N17" s="167">
        <f t="shared" si="1"/>
        <v>21</v>
      </c>
      <c r="O17" s="134">
        <v>0</v>
      </c>
      <c r="P17" s="102">
        <v>14</v>
      </c>
      <c r="Q17" s="102">
        <v>6</v>
      </c>
      <c r="R17" s="103">
        <v>6</v>
      </c>
      <c r="S17" s="167">
        <f t="shared" si="2"/>
        <v>26</v>
      </c>
    </row>
    <row r="18" spans="2:19" ht="18.600000000000001" thickBot="1">
      <c r="B18" s="2" t="s">
        <v>18</v>
      </c>
      <c r="C18" s="143">
        <v>933</v>
      </c>
      <c r="D18" s="125">
        <f t="shared" si="0"/>
        <v>43</v>
      </c>
      <c r="E18" s="134">
        <v>0</v>
      </c>
      <c r="F18" s="102">
        <v>5</v>
      </c>
      <c r="G18" s="102">
        <v>2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3">
        <v>0</v>
      </c>
      <c r="N18" s="167">
        <f t="shared" si="1"/>
        <v>7</v>
      </c>
      <c r="O18" s="134">
        <v>0</v>
      </c>
      <c r="P18" s="102">
        <v>12</v>
      </c>
      <c r="Q18" s="102">
        <v>20</v>
      </c>
      <c r="R18" s="103">
        <v>4</v>
      </c>
      <c r="S18" s="167">
        <f t="shared" si="2"/>
        <v>36</v>
      </c>
    </row>
    <row r="19" spans="2:19" ht="18.600000000000001" thickBot="1">
      <c r="B19" s="2" t="s">
        <v>19</v>
      </c>
      <c r="C19" s="143">
        <v>723</v>
      </c>
      <c r="D19" s="125">
        <f t="shared" si="0"/>
        <v>52</v>
      </c>
      <c r="E19" s="134">
        <v>1</v>
      </c>
      <c r="F19" s="102">
        <v>20</v>
      </c>
      <c r="G19" s="102">
        <v>2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3">
        <v>0</v>
      </c>
      <c r="N19" s="167">
        <f t="shared" si="1"/>
        <v>23</v>
      </c>
      <c r="O19" s="134">
        <v>0</v>
      </c>
      <c r="P19" s="102">
        <v>16</v>
      </c>
      <c r="Q19" s="102">
        <v>11</v>
      </c>
      <c r="R19" s="103">
        <v>2</v>
      </c>
      <c r="S19" s="167">
        <f t="shared" si="2"/>
        <v>29</v>
      </c>
    </row>
    <row r="20" spans="2:19" ht="18.600000000000001" thickBot="1">
      <c r="B20" s="2" t="s">
        <v>20</v>
      </c>
      <c r="C20" s="143">
        <v>276</v>
      </c>
      <c r="D20" s="125">
        <f t="shared" si="0"/>
        <v>82</v>
      </c>
      <c r="E20" s="134">
        <v>0</v>
      </c>
      <c r="F20" s="102">
        <v>27</v>
      </c>
      <c r="G20" s="102">
        <v>2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3">
        <v>0</v>
      </c>
      <c r="N20" s="167">
        <f t="shared" si="1"/>
        <v>29</v>
      </c>
      <c r="O20" s="134">
        <v>1</v>
      </c>
      <c r="P20" s="102">
        <v>19</v>
      </c>
      <c r="Q20" s="102">
        <v>26</v>
      </c>
      <c r="R20" s="103">
        <v>7</v>
      </c>
      <c r="S20" s="167">
        <f t="shared" si="2"/>
        <v>52</v>
      </c>
    </row>
    <row r="21" spans="2:19" ht="18.600000000000001" thickBot="1">
      <c r="B21" s="2" t="s">
        <v>21</v>
      </c>
      <c r="C21" s="143">
        <v>423</v>
      </c>
      <c r="D21" s="125">
        <f t="shared" si="0"/>
        <v>56</v>
      </c>
      <c r="E21" s="134">
        <v>2</v>
      </c>
      <c r="F21" s="102">
        <v>27</v>
      </c>
      <c r="G21" s="102">
        <v>0</v>
      </c>
      <c r="H21" s="102">
        <v>2</v>
      </c>
      <c r="I21" s="102">
        <v>0</v>
      </c>
      <c r="J21" s="102">
        <v>1</v>
      </c>
      <c r="K21" s="102">
        <v>1</v>
      </c>
      <c r="L21" s="102">
        <v>0</v>
      </c>
      <c r="M21" s="103">
        <v>1</v>
      </c>
      <c r="N21" s="167">
        <f t="shared" si="1"/>
        <v>34</v>
      </c>
      <c r="O21" s="134">
        <v>0</v>
      </c>
      <c r="P21" s="102">
        <v>10</v>
      </c>
      <c r="Q21" s="102">
        <v>12</v>
      </c>
      <c r="R21" s="103">
        <v>0</v>
      </c>
      <c r="S21" s="167">
        <f t="shared" si="2"/>
        <v>22</v>
      </c>
    </row>
    <row r="22" spans="2:19" ht="18.600000000000001" thickBot="1">
      <c r="B22" s="2" t="s">
        <v>22</v>
      </c>
      <c r="C22" s="143">
        <v>363</v>
      </c>
      <c r="D22" s="125">
        <f t="shared" si="0"/>
        <v>110</v>
      </c>
      <c r="E22" s="134">
        <v>0</v>
      </c>
      <c r="F22" s="102">
        <v>15</v>
      </c>
      <c r="G22" s="102">
        <v>2</v>
      </c>
      <c r="H22" s="102">
        <v>1</v>
      </c>
      <c r="I22" s="102">
        <v>2</v>
      </c>
      <c r="J22" s="102">
        <v>0</v>
      </c>
      <c r="K22" s="102">
        <v>0</v>
      </c>
      <c r="L22" s="102">
        <v>0</v>
      </c>
      <c r="M22" s="103">
        <v>0</v>
      </c>
      <c r="N22" s="167">
        <f t="shared" si="1"/>
        <v>20</v>
      </c>
      <c r="O22" s="134">
        <v>0</v>
      </c>
      <c r="P22" s="102">
        <v>29</v>
      </c>
      <c r="Q22" s="102">
        <v>49</v>
      </c>
      <c r="R22" s="103">
        <v>12</v>
      </c>
      <c r="S22" s="167">
        <f t="shared" si="2"/>
        <v>90</v>
      </c>
    </row>
    <row r="23" spans="2:19" ht="18.600000000000001" thickBot="1">
      <c r="B23" s="2" t="s">
        <v>23</v>
      </c>
      <c r="C23" s="143">
        <v>603</v>
      </c>
      <c r="D23" s="125">
        <f t="shared" si="0"/>
        <v>46</v>
      </c>
      <c r="E23" s="134">
        <v>0</v>
      </c>
      <c r="F23" s="102">
        <v>11</v>
      </c>
      <c r="G23" s="102">
        <v>2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3">
        <v>0</v>
      </c>
      <c r="N23" s="167">
        <f t="shared" si="1"/>
        <v>13</v>
      </c>
      <c r="O23" s="134">
        <v>0</v>
      </c>
      <c r="P23" s="102">
        <v>11</v>
      </c>
      <c r="Q23" s="102">
        <v>14</v>
      </c>
      <c r="R23" s="103">
        <v>8</v>
      </c>
      <c r="S23" s="167">
        <f t="shared" si="2"/>
        <v>33</v>
      </c>
    </row>
    <row r="24" spans="2:19" ht="18.600000000000001" thickBot="1">
      <c r="B24" s="2" t="s">
        <v>24</v>
      </c>
      <c r="C24" s="143">
        <v>967</v>
      </c>
      <c r="D24" s="125">
        <f t="shared" si="0"/>
        <v>214</v>
      </c>
      <c r="E24" s="134">
        <v>0</v>
      </c>
      <c r="F24" s="102">
        <v>165</v>
      </c>
      <c r="G24" s="102">
        <v>0</v>
      </c>
      <c r="H24" s="102">
        <v>1</v>
      </c>
      <c r="I24" s="102">
        <v>0</v>
      </c>
      <c r="J24" s="102">
        <v>0</v>
      </c>
      <c r="K24" s="102">
        <v>0</v>
      </c>
      <c r="L24" s="102">
        <v>0</v>
      </c>
      <c r="M24" s="103">
        <v>0</v>
      </c>
      <c r="N24" s="167">
        <f t="shared" si="1"/>
        <v>166</v>
      </c>
      <c r="O24" s="134">
        <v>0</v>
      </c>
      <c r="P24" s="102">
        <v>20</v>
      </c>
      <c r="Q24" s="102">
        <v>16</v>
      </c>
      <c r="R24" s="103">
        <v>12</v>
      </c>
      <c r="S24" s="167">
        <f t="shared" si="2"/>
        <v>48</v>
      </c>
    </row>
    <row r="25" spans="2:19" ht="18.600000000000001" thickBot="1">
      <c r="B25" s="2" t="s">
        <v>25</v>
      </c>
      <c r="C25" s="143">
        <v>622</v>
      </c>
      <c r="D25" s="125">
        <f t="shared" si="0"/>
        <v>116</v>
      </c>
      <c r="E25" s="134">
        <v>0</v>
      </c>
      <c r="F25" s="102">
        <v>31</v>
      </c>
      <c r="G25" s="102">
        <v>1</v>
      </c>
      <c r="H25" s="102">
        <v>0</v>
      </c>
      <c r="I25" s="102">
        <v>0</v>
      </c>
      <c r="J25" s="102">
        <v>1</v>
      </c>
      <c r="K25" s="102">
        <v>0</v>
      </c>
      <c r="L25" s="102">
        <v>1</v>
      </c>
      <c r="M25" s="103">
        <v>0</v>
      </c>
      <c r="N25" s="167">
        <f t="shared" si="1"/>
        <v>34</v>
      </c>
      <c r="O25" s="134">
        <v>1</v>
      </c>
      <c r="P25" s="102">
        <v>25</v>
      </c>
      <c r="Q25" s="102">
        <v>47</v>
      </c>
      <c r="R25" s="103">
        <v>9</v>
      </c>
      <c r="S25" s="167">
        <f t="shared" si="2"/>
        <v>81</v>
      </c>
    </row>
    <row r="26" spans="2:19" ht="18.600000000000001" thickBot="1">
      <c r="B26" s="2" t="s">
        <v>26</v>
      </c>
      <c r="C26" s="143">
        <v>226</v>
      </c>
      <c r="D26" s="125">
        <f t="shared" si="0"/>
        <v>6</v>
      </c>
      <c r="E26" s="134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3">
        <v>0</v>
      </c>
      <c r="N26" s="167">
        <f t="shared" si="1"/>
        <v>0</v>
      </c>
      <c r="O26" s="134">
        <v>0</v>
      </c>
      <c r="P26" s="102">
        <v>4</v>
      </c>
      <c r="Q26" s="102">
        <v>1</v>
      </c>
      <c r="R26" s="103">
        <v>1</v>
      </c>
      <c r="S26" s="167">
        <f t="shared" si="2"/>
        <v>6</v>
      </c>
    </row>
    <row r="27" spans="2:19" ht="18.600000000000001" thickBot="1">
      <c r="B27" s="2" t="s">
        <v>27</v>
      </c>
      <c r="C27" s="143">
        <v>577</v>
      </c>
      <c r="D27" s="125">
        <f t="shared" si="0"/>
        <v>89</v>
      </c>
      <c r="E27" s="134">
        <v>1</v>
      </c>
      <c r="F27" s="102">
        <v>22</v>
      </c>
      <c r="G27" s="102">
        <v>7</v>
      </c>
      <c r="H27" s="102">
        <v>0</v>
      </c>
      <c r="I27" s="102">
        <v>1</v>
      </c>
      <c r="J27" s="102">
        <v>0</v>
      </c>
      <c r="K27" s="102">
        <v>0</v>
      </c>
      <c r="L27" s="102">
        <v>0</v>
      </c>
      <c r="M27" s="103">
        <v>0</v>
      </c>
      <c r="N27" s="167">
        <f t="shared" si="1"/>
        <v>31</v>
      </c>
      <c r="O27" s="134">
        <v>0</v>
      </c>
      <c r="P27" s="102">
        <v>18</v>
      </c>
      <c r="Q27" s="102">
        <v>29</v>
      </c>
      <c r="R27" s="103">
        <v>11</v>
      </c>
      <c r="S27" s="167">
        <f t="shared" si="2"/>
        <v>58</v>
      </c>
    </row>
    <row r="28" spans="2:19" ht="18.600000000000001" thickBot="1">
      <c r="B28" s="3" t="s">
        <v>28</v>
      </c>
      <c r="C28" s="143">
        <v>182</v>
      </c>
      <c r="D28" s="125">
        <f t="shared" si="0"/>
        <v>10</v>
      </c>
      <c r="E28" s="136">
        <v>0</v>
      </c>
      <c r="F28" s="110">
        <v>3</v>
      </c>
      <c r="G28" s="110">
        <v>0</v>
      </c>
      <c r="H28" s="110">
        <v>0</v>
      </c>
      <c r="I28" s="110">
        <v>0</v>
      </c>
      <c r="J28" s="110">
        <v>0</v>
      </c>
      <c r="K28" s="110">
        <v>1</v>
      </c>
      <c r="L28" s="110">
        <v>0</v>
      </c>
      <c r="M28" s="158">
        <v>0</v>
      </c>
      <c r="N28" s="167">
        <f t="shared" si="1"/>
        <v>4</v>
      </c>
      <c r="O28" s="136">
        <v>0</v>
      </c>
      <c r="P28" s="110">
        <v>2</v>
      </c>
      <c r="Q28" s="110">
        <v>3</v>
      </c>
      <c r="R28" s="158">
        <v>1</v>
      </c>
      <c r="S28" s="167">
        <f t="shared" si="2"/>
        <v>6</v>
      </c>
    </row>
    <row r="29" spans="2:19" ht="16.2" thickBot="1">
      <c r="B29" s="4" t="s">
        <v>29</v>
      </c>
      <c r="C29" s="143">
        <v>13860</v>
      </c>
      <c r="D29" s="5">
        <f t="shared" ref="D29:S29" si="3">SUM(D4:D28)</f>
        <v>1923</v>
      </c>
      <c r="E29" s="5">
        <f t="shared" si="3"/>
        <v>8</v>
      </c>
      <c r="F29" s="5">
        <f t="shared" si="3"/>
        <v>753</v>
      </c>
      <c r="G29" s="5">
        <f t="shared" si="3"/>
        <v>32</v>
      </c>
      <c r="H29" s="5">
        <f t="shared" si="3"/>
        <v>13</v>
      </c>
      <c r="I29" s="5">
        <f t="shared" si="3"/>
        <v>15</v>
      </c>
      <c r="J29" s="5">
        <f t="shared" si="3"/>
        <v>5</v>
      </c>
      <c r="K29" s="5">
        <f t="shared" si="3"/>
        <v>9</v>
      </c>
      <c r="L29" s="5">
        <f t="shared" si="3"/>
        <v>2</v>
      </c>
      <c r="M29" s="159">
        <f t="shared" si="3"/>
        <v>2</v>
      </c>
      <c r="N29" s="162">
        <f t="shared" si="3"/>
        <v>839</v>
      </c>
      <c r="O29" s="160">
        <f t="shared" si="3"/>
        <v>3</v>
      </c>
      <c r="P29" s="5">
        <f t="shared" si="3"/>
        <v>433</v>
      </c>
      <c r="Q29" s="5">
        <f t="shared" si="3"/>
        <v>481</v>
      </c>
      <c r="R29" s="159">
        <f t="shared" si="3"/>
        <v>167</v>
      </c>
      <c r="S29" s="162">
        <f t="shared" si="3"/>
        <v>1081</v>
      </c>
    </row>
  </sheetData>
  <mergeCells count="3">
    <mergeCell ref="B2:B3"/>
    <mergeCell ref="C2:D2"/>
    <mergeCell ref="E2:S2"/>
  </mergeCells>
  <pageMargins left="0.19685039370078741" right="0.23622047244094491" top="0.27559055118110237" bottom="0.23622047244094491" header="0.19685039370078741" footer="0.19685039370078741"/>
  <pageSetup paperSize="9" orientation="landscape" r:id="rId1"/>
  <headerFooter alignWithMargins="0"/>
  <ignoredErrors>
    <ignoredError sqref="N4:N28 S4:S2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zoomScale="75" workbookViewId="0">
      <selection activeCell="C2" sqref="C2"/>
    </sheetView>
  </sheetViews>
  <sheetFormatPr defaultRowHeight="13.2"/>
  <cols>
    <col min="1" max="1" width="27.6640625" customWidth="1"/>
    <col min="2" max="2" width="0.109375" customWidth="1"/>
    <col min="3" max="3" width="18.5546875" customWidth="1"/>
    <col min="4" max="4" width="24.6640625" customWidth="1"/>
    <col min="5" max="5" width="9.109375" hidden="1" customWidth="1"/>
    <col min="6" max="6" width="32.44140625" customWidth="1"/>
    <col min="7" max="7" width="0.109375" hidden="1" customWidth="1"/>
    <col min="8" max="8" width="22.109375" customWidth="1"/>
    <col min="9" max="9" width="18.33203125" hidden="1" customWidth="1"/>
    <col min="10" max="10" width="18.44140625" customWidth="1"/>
    <col min="11" max="11" width="9.109375" hidden="1" customWidth="1"/>
    <col min="12" max="12" width="27" customWidth="1"/>
  </cols>
  <sheetData>
    <row r="1" spans="1:12">
      <c r="A1" s="18"/>
    </row>
    <row r="2" spans="1:12" ht="22.8">
      <c r="B2" s="31"/>
      <c r="C2" s="63" t="s">
        <v>222</v>
      </c>
      <c r="D2" s="63"/>
      <c r="E2" s="59" t="s">
        <v>54</v>
      </c>
      <c r="F2" s="59"/>
      <c r="G2" s="59"/>
      <c r="H2" s="59"/>
      <c r="I2" s="59"/>
      <c r="J2" s="31"/>
      <c r="K2" s="31"/>
      <c r="L2" s="31"/>
    </row>
    <row r="3" spans="1:12" ht="13.8" thickBo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12" ht="17.399999999999999">
      <c r="A4" s="79"/>
      <c r="B4" s="51" t="s">
        <v>60</v>
      </c>
      <c r="C4" s="51"/>
      <c r="D4" s="51"/>
      <c r="E4" s="51"/>
      <c r="F4" s="51"/>
      <c r="G4" s="52"/>
      <c r="H4" s="50" t="s">
        <v>61</v>
      </c>
      <c r="I4" s="51"/>
      <c r="J4" s="51"/>
      <c r="K4" s="51"/>
      <c r="L4" s="52"/>
    </row>
    <row r="5" spans="1:12" ht="18" thickBot="1">
      <c r="A5" s="80"/>
      <c r="B5" s="54" t="s">
        <v>55</v>
      </c>
      <c r="C5" s="54"/>
      <c r="D5" s="54"/>
      <c r="E5" s="54"/>
      <c r="F5" s="54"/>
      <c r="G5" s="55"/>
      <c r="H5" s="53" t="s">
        <v>62</v>
      </c>
      <c r="I5" s="54"/>
      <c r="J5" s="54"/>
      <c r="K5" s="54"/>
      <c r="L5" s="55"/>
    </row>
    <row r="6" spans="1:12" ht="17.399999999999999">
      <c r="A6" s="81" t="s">
        <v>50</v>
      </c>
      <c r="B6" s="76" t="s">
        <v>56</v>
      </c>
      <c r="C6" s="76"/>
      <c r="D6" s="75" t="s">
        <v>56</v>
      </c>
      <c r="E6" s="76"/>
      <c r="F6" s="75" t="s">
        <v>56</v>
      </c>
      <c r="G6" s="76"/>
      <c r="H6" s="56" t="s">
        <v>56</v>
      </c>
      <c r="I6" s="52"/>
      <c r="J6" s="56" t="s">
        <v>56</v>
      </c>
      <c r="K6" s="52"/>
      <c r="L6" s="56" t="s">
        <v>56</v>
      </c>
    </row>
    <row r="7" spans="1:12" ht="17.399999999999999">
      <c r="A7" s="80"/>
      <c r="B7" s="78" t="s">
        <v>57</v>
      </c>
      <c r="C7" s="78"/>
      <c r="D7" s="77" t="s">
        <v>58</v>
      </c>
      <c r="E7" s="78"/>
      <c r="F7" s="77" t="s">
        <v>63</v>
      </c>
      <c r="G7" s="78"/>
      <c r="H7" s="58" t="s">
        <v>58</v>
      </c>
      <c r="I7" s="57"/>
      <c r="J7" s="58" t="s">
        <v>63</v>
      </c>
      <c r="K7" s="57"/>
      <c r="L7" s="58" t="s">
        <v>64</v>
      </c>
    </row>
    <row r="8" spans="1:12" ht="17.399999999999999">
      <c r="A8" s="80"/>
      <c r="B8" s="82"/>
      <c r="C8" s="78"/>
      <c r="D8" s="83"/>
      <c r="E8" s="78"/>
      <c r="F8" s="77" t="s">
        <v>59</v>
      </c>
      <c r="G8" s="78"/>
      <c r="H8" s="84"/>
      <c r="I8" s="57"/>
      <c r="J8" s="84"/>
      <c r="K8" s="57"/>
      <c r="L8" s="58" t="s">
        <v>59</v>
      </c>
    </row>
    <row r="9" spans="1:12" ht="22.8">
      <c r="A9" s="60" t="s">
        <v>5</v>
      </c>
      <c r="B9" s="6"/>
      <c r="C9" s="114">
        <v>3390</v>
      </c>
      <c r="D9" s="114">
        <v>99</v>
      </c>
      <c r="E9" s="114"/>
      <c r="F9" s="114">
        <v>10</v>
      </c>
      <c r="G9" s="114"/>
      <c r="H9" s="114">
        <v>3411</v>
      </c>
      <c r="I9" s="114"/>
      <c r="J9" s="114">
        <v>85</v>
      </c>
      <c r="K9" s="114"/>
      <c r="L9" s="114">
        <v>3</v>
      </c>
    </row>
    <row r="10" spans="1:12" ht="22.8">
      <c r="A10" s="60" t="s">
        <v>6</v>
      </c>
      <c r="B10" s="6"/>
      <c r="C10" s="114">
        <v>107</v>
      </c>
      <c r="D10" s="114">
        <v>1187</v>
      </c>
      <c r="E10" s="114"/>
      <c r="F10" s="114">
        <v>348</v>
      </c>
      <c r="G10" s="114"/>
      <c r="H10" s="114">
        <v>1294</v>
      </c>
      <c r="I10" s="114"/>
      <c r="J10" s="114">
        <v>348</v>
      </c>
      <c r="K10" s="114"/>
      <c r="L10" s="114"/>
    </row>
    <row r="11" spans="1:12" ht="22.8">
      <c r="A11" s="60" t="s">
        <v>7</v>
      </c>
      <c r="B11" s="6"/>
      <c r="C11" s="114">
        <v>3926</v>
      </c>
      <c r="D11" s="114">
        <v>1443</v>
      </c>
      <c r="E11" s="114"/>
      <c r="F11" s="114">
        <v>891</v>
      </c>
      <c r="G11" s="114"/>
      <c r="H11" s="114">
        <v>4933</v>
      </c>
      <c r="I11" s="114"/>
      <c r="J11" s="114">
        <v>882</v>
      </c>
      <c r="K11" s="114"/>
      <c r="L11" s="114">
        <v>445</v>
      </c>
    </row>
    <row r="12" spans="1:12" ht="22.8">
      <c r="A12" s="60" t="s">
        <v>8</v>
      </c>
      <c r="B12" s="6"/>
      <c r="C12" s="114">
        <v>2764</v>
      </c>
      <c r="D12" s="114">
        <v>602</v>
      </c>
      <c r="E12" s="114"/>
      <c r="F12" s="114">
        <v>217</v>
      </c>
      <c r="G12" s="114"/>
      <c r="H12" s="114">
        <v>2822</v>
      </c>
      <c r="I12" s="114"/>
      <c r="J12" s="114">
        <v>477</v>
      </c>
      <c r="K12" s="114"/>
      <c r="L12" s="114">
        <v>284</v>
      </c>
    </row>
    <row r="13" spans="1:12" ht="22.8">
      <c r="A13" s="60" t="s">
        <v>9</v>
      </c>
      <c r="B13" s="6"/>
      <c r="C13" s="114">
        <v>1638</v>
      </c>
      <c r="D13" s="114">
        <v>625</v>
      </c>
      <c r="E13" s="114"/>
      <c r="F13" s="114">
        <v>145</v>
      </c>
      <c r="G13" s="114"/>
      <c r="H13" s="114">
        <v>2095</v>
      </c>
      <c r="I13" s="114"/>
      <c r="J13" s="114">
        <v>227</v>
      </c>
      <c r="K13" s="114"/>
      <c r="L13" s="114">
        <v>86</v>
      </c>
    </row>
    <row r="14" spans="1:12" ht="22.8">
      <c r="A14" s="60" t="s">
        <v>10</v>
      </c>
      <c r="B14" s="6"/>
      <c r="C14" s="114">
        <v>844</v>
      </c>
      <c r="D14" s="114">
        <v>155</v>
      </c>
      <c r="E14" s="114"/>
      <c r="F14" s="114">
        <v>50</v>
      </c>
      <c r="G14" s="114"/>
      <c r="H14" s="114">
        <v>250</v>
      </c>
      <c r="I14" s="114"/>
      <c r="J14" s="114">
        <v>13</v>
      </c>
      <c r="K14" s="114"/>
      <c r="L14" s="114">
        <v>3</v>
      </c>
    </row>
    <row r="15" spans="1:12" ht="22.8">
      <c r="A15" s="60" t="s">
        <v>11</v>
      </c>
      <c r="B15" s="6"/>
      <c r="C15" s="114">
        <v>2473</v>
      </c>
      <c r="D15" s="114">
        <v>1014</v>
      </c>
      <c r="E15" s="114"/>
      <c r="F15" s="114">
        <v>197</v>
      </c>
      <c r="G15" s="114"/>
      <c r="H15" s="114">
        <v>2845</v>
      </c>
      <c r="I15" s="114"/>
      <c r="J15" s="114">
        <v>421</v>
      </c>
      <c r="K15" s="114"/>
      <c r="L15" s="114">
        <v>418</v>
      </c>
    </row>
    <row r="16" spans="1:12" s="89" customFormat="1" ht="22.8">
      <c r="A16" s="60" t="s">
        <v>41</v>
      </c>
      <c r="B16" s="90"/>
      <c r="C16" s="115">
        <v>1401</v>
      </c>
      <c r="D16" s="115">
        <v>278</v>
      </c>
      <c r="E16" s="115"/>
      <c r="F16" s="115">
        <v>87</v>
      </c>
      <c r="G16" s="115"/>
      <c r="H16" s="115">
        <v>1367</v>
      </c>
      <c r="I16" s="115"/>
      <c r="J16" s="115">
        <v>314</v>
      </c>
      <c r="K16" s="115"/>
      <c r="L16" s="115">
        <v>85</v>
      </c>
    </row>
    <row r="17" spans="1:12" ht="22.8">
      <c r="A17" s="60" t="s">
        <v>12</v>
      </c>
      <c r="B17" s="6"/>
      <c r="C17" s="114">
        <v>2336</v>
      </c>
      <c r="D17" s="114">
        <v>1379</v>
      </c>
      <c r="E17" s="114"/>
      <c r="F17" s="114">
        <v>520</v>
      </c>
      <c r="G17" s="114"/>
      <c r="H17" s="114">
        <v>3317</v>
      </c>
      <c r="I17" s="114"/>
      <c r="J17" s="114">
        <v>638</v>
      </c>
      <c r="K17" s="114"/>
      <c r="L17" s="114">
        <v>280</v>
      </c>
    </row>
    <row r="18" spans="1:12" ht="22.8">
      <c r="A18" s="60" t="s">
        <v>13</v>
      </c>
      <c r="B18" s="6"/>
      <c r="C18" s="114">
        <v>1742</v>
      </c>
      <c r="D18" s="114">
        <v>343</v>
      </c>
      <c r="E18" s="114"/>
      <c r="F18" s="114">
        <v>173</v>
      </c>
      <c r="G18" s="114"/>
      <c r="H18" s="114">
        <v>1807</v>
      </c>
      <c r="I18" s="114"/>
      <c r="J18" s="114">
        <v>301</v>
      </c>
      <c r="K18" s="114"/>
      <c r="L18" s="114">
        <v>150</v>
      </c>
    </row>
    <row r="19" spans="1:12" ht="22.8">
      <c r="A19" s="60" t="s">
        <v>14</v>
      </c>
      <c r="B19" s="6"/>
      <c r="C19" s="114">
        <v>925</v>
      </c>
      <c r="D19" s="114">
        <v>469</v>
      </c>
      <c r="E19" s="114"/>
      <c r="F19" s="114">
        <v>46</v>
      </c>
      <c r="G19" s="114"/>
      <c r="H19" s="114">
        <v>1032</v>
      </c>
      <c r="I19" s="114"/>
      <c r="J19" s="114">
        <v>288</v>
      </c>
      <c r="K19" s="114"/>
      <c r="L19" s="114">
        <v>120</v>
      </c>
    </row>
    <row r="20" spans="1:12" ht="22.8">
      <c r="A20" s="60" t="s">
        <v>15</v>
      </c>
      <c r="B20" s="6"/>
      <c r="C20" s="114">
        <v>1452</v>
      </c>
      <c r="D20" s="114">
        <v>777</v>
      </c>
      <c r="E20" s="114"/>
      <c r="F20" s="114">
        <v>227</v>
      </c>
      <c r="G20" s="114"/>
      <c r="H20" s="114">
        <v>2016</v>
      </c>
      <c r="I20" s="114"/>
      <c r="J20" s="114">
        <v>301</v>
      </c>
      <c r="K20" s="114"/>
      <c r="L20" s="114">
        <v>95</v>
      </c>
    </row>
    <row r="21" spans="1:12" ht="22.8">
      <c r="A21" s="60" t="s">
        <v>16</v>
      </c>
      <c r="B21" s="6"/>
      <c r="C21" s="114">
        <v>1289</v>
      </c>
      <c r="D21" s="114">
        <v>1164</v>
      </c>
      <c r="E21" s="114"/>
      <c r="F21" s="114">
        <v>222</v>
      </c>
      <c r="G21" s="114"/>
      <c r="H21" s="114">
        <v>1289</v>
      </c>
      <c r="I21" s="114"/>
      <c r="J21" s="114">
        <v>1247</v>
      </c>
      <c r="K21" s="114"/>
      <c r="L21" s="114">
        <v>139</v>
      </c>
    </row>
    <row r="22" spans="1:12" ht="22.8">
      <c r="A22" s="60" t="s">
        <v>17</v>
      </c>
      <c r="B22" s="6"/>
      <c r="C22" s="114">
        <v>3045</v>
      </c>
      <c r="D22" s="114">
        <v>781</v>
      </c>
      <c r="E22" s="114"/>
      <c r="F22" s="114">
        <v>79</v>
      </c>
      <c r="G22" s="114"/>
      <c r="H22" s="114">
        <v>3826</v>
      </c>
      <c r="I22" s="114"/>
      <c r="J22" s="114">
        <v>67</v>
      </c>
      <c r="K22" s="114"/>
      <c r="L22" s="114">
        <v>12</v>
      </c>
    </row>
    <row r="23" spans="1:12" ht="22.8">
      <c r="A23" s="60" t="s">
        <v>18</v>
      </c>
      <c r="B23" s="6"/>
      <c r="C23" s="114">
        <v>1481</v>
      </c>
      <c r="D23" s="114">
        <v>999</v>
      </c>
      <c r="E23" s="114"/>
      <c r="F23" s="114">
        <v>187</v>
      </c>
      <c r="G23" s="114"/>
      <c r="H23" s="114">
        <v>1878</v>
      </c>
      <c r="I23" s="114"/>
      <c r="J23" s="114">
        <v>420</v>
      </c>
      <c r="K23" s="114"/>
      <c r="L23" s="114">
        <v>220</v>
      </c>
    </row>
    <row r="24" spans="1:12" ht="22.8">
      <c r="A24" s="60" t="s">
        <v>19</v>
      </c>
      <c r="B24" s="6"/>
      <c r="C24" s="114">
        <v>2591</v>
      </c>
      <c r="D24" s="114">
        <v>2</v>
      </c>
      <c r="E24" s="114"/>
      <c r="F24" s="114">
        <v>8</v>
      </c>
      <c r="G24" s="114"/>
      <c r="H24" s="114">
        <v>2562</v>
      </c>
      <c r="I24" s="114"/>
      <c r="J24" s="114">
        <v>39</v>
      </c>
      <c r="K24" s="114"/>
      <c r="L24" s="114"/>
    </row>
    <row r="25" spans="1:12" ht="22.8">
      <c r="A25" s="60" t="s">
        <v>20</v>
      </c>
      <c r="B25" s="6"/>
      <c r="C25" s="114">
        <v>1704</v>
      </c>
      <c r="D25" s="114">
        <v>693</v>
      </c>
      <c r="E25" s="114"/>
      <c r="F25" s="114">
        <v>215</v>
      </c>
      <c r="G25" s="114"/>
      <c r="H25" s="114">
        <v>2018</v>
      </c>
      <c r="I25" s="114"/>
      <c r="J25" s="114">
        <v>260</v>
      </c>
      <c r="K25" s="114"/>
      <c r="L25" s="114">
        <v>125</v>
      </c>
    </row>
    <row r="26" spans="1:12" ht="22.8">
      <c r="A26" s="60" t="s">
        <v>21</v>
      </c>
      <c r="B26" s="6"/>
      <c r="C26" s="114">
        <v>1446</v>
      </c>
      <c r="D26" s="114">
        <v>273</v>
      </c>
      <c r="E26" s="114"/>
      <c r="F26" s="114">
        <v>53</v>
      </c>
      <c r="G26" s="114"/>
      <c r="H26" s="114">
        <v>1296</v>
      </c>
      <c r="I26" s="114"/>
      <c r="J26" s="114">
        <v>308</v>
      </c>
      <c r="K26" s="114"/>
      <c r="L26" s="114">
        <v>168</v>
      </c>
    </row>
    <row r="27" spans="1:12" ht="22.8">
      <c r="A27" s="60" t="s">
        <v>22</v>
      </c>
      <c r="B27" s="6"/>
      <c r="C27" s="114">
        <v>3441</v>
      </c>
      <c r="D27" s="114">
        <v>433</v>
      </c>
      <c r="E27" s="114"/>
      <c r="F27" s="114">
        <v>161</v>
      </c>
      <c r="G27" s="114"/>
      <c r="H27" s="114">
        <v>2177</v>
      </c>
      <c r="I27" s="114"/>
      <c r="J27" s="114">
        <v>1497</v>
      </c>
      <c r="K27" s="114"/>
      <c r="L27" s="114">
        <v>361</v>
      </c>
    </row>
    <row r="28" spans="1:12" ht="22.8">
      <c r="A28" s="60" t="s">
        <v>23</v>
      </c>
      <c r="B28" s="6"/>
      <c r="C28" s="114">
        <v>1701</v>
      </c>
      <c r="D28" s="114">
        <v>467</v>
      </c>
      <c r="E28" s="114"/>
      <c r="F28" s="114"/>
      <c r="G28" s="114"/>
      <c r="H28" s="114">
        <v>1666</v>
      </c>
      <c r="I28" s="114"/>
      <c r="J28" s="114">
        <v>298</v>
      </c>
      <c r="K28" s="114"/>
      <c r="L28" s="114">
        <v>204</v>
      </c>
    </row>
    <row r="29" spans="1:12" ht="22.8">
      <c r="A29" s="60" t="s">
        <v>24</v>
      </c>
      <c r="B29" s="6"/>
      <c r="C29" s="114">
        <v>529</v>
      </c>
      <c r="D29" s="114">
        <v>959</v>
      </c>
      <c r="E29" s="114"/>
      <c r="F29" s="114">
        <v>327</v>
      </c>
      <c r="G29" s="114"/>
      <c r="H29" s="114">
        <v>529</v>
      </c>
      <c r="I29" s="114"/>
      <c r="J29" s="114">
        <v>959</v>
      </c>
      <c r="K29" s="114"/>
      <c r="L29" s="114">
        <v>327</v>
      </c>
    </row>
    <row r="30" spans="1:12" ht="22.8">
      <c r="A30" s="60" t="s">
        <v>25</v>
      </c>
      <c r="B30" s="6"/>
      <c r="C30" s="114">
        <v>1296</v>
      </c>
      <c r="D30" s="114">
        <v>581</v>
      </c>
      <c r="E30" s="114"/>
      <c r="F30" s="114">
        <v>235</v>
      </c>
      <c r="G30" s="114"/>
      <c r="H30" s="114">
        <v>1568</v>
      </c>
      <c r="I30" s="114"/>
      <c r="J30" s="114">
        <v>373</v>
      </c>
      <c r="K30" s="114"/>
      <c r="L30" s="114">
        <v>171</v>
      </c>
    </row>
    <row r="31" spans="1:12" ht="22.8">
      <c r="A31" s="60" t="s">
        <v>26</v>
      </c>
      <c r="B31" s="6"/>
      <c r="C31" s="114">
        <v>760</v>
      </c>
      <c r="D31" s="114">
        <v>199</v>
      </c>
      <c r="E31" s="114"/>
      <c r="F31" s="114">
        <v>56</v>
      </c>
      <c r="G31" s="114"/>
      <c r="H31" s="114">
        <v>818</v>
      </c>
      <c r="I31" s="114"/>
      <c r="J31" s="114">
        <v>109</v>
      </c>
      <c r="K31" s="114"/>
      <c r="L31" s="114">
        <v>88</v>
      </c>
    </row>
    <row r="32" spans="1:12" ht="22.8">
      <c r="A32" s="60" t="s">
        <v>27</v>
      </c>
      <c r="B32" s="6"/>
      <c r="C32" s="114">
        <v>1503</v>
      </c>
      <c r="D32" s="114">
        <v>321</v>
      </c>
      <c r="E32" s="114"/>
      <c r="F32" s="114">
        <v>59</v>
      </c>
      <c r="G32" s="114"/>
      <c r="H32" s="114">
        <v>1915</v>
      </c>
      <c r="I32" s="114"/>
      <c r="J32" s="114">
        <v>363</v>
      </c>
      <c r="K32" s="114"/>
      <c r="L32" s="114">
        <v>128</v>
      </c>
    </row>
    <row r="33" spans="1:12" ht="22.8">
      <c r="A33" s="60" t="s">
        <v>28</v>
      </c>
      <c r="B33" s="6"/>
      <c r="C33" s="114">
        <v>2787</v>
      </c>
      <c r="D33" s="114">
        <v>1372</v>
      </c>
      <c r="E33" s="114"/>
      <c r="F33" s="114">
        <v>129</v>
      </c>
      <c r="G33" s="114"/>
      <c r="H33" s="114">
        <v>2787</v>
      </c>
      <c r="I33" s="114"/>
      <c r="J33" s="114">
        <v>1201</v>
      </c>
      <c r="K33" s="114"/>
      <c r="L33" s="114">
        <v>300</v>
      </c>
    </row>
    <row r="34" spans="1:12" ht="22.8">
      <c r="A34" s="60" t="s">
        <v>29</v>
      </c>
      <c r="B34" s="6"/>
      <c r="C34" s="6">
        <f>SUM(C9:C33)</f>
        <v>46571</v>
      </c>
      <c r="D34" s="6">
        <f>SUM(D9:D33)</f>
        <v>16615</v>
      </c>
      <c r="E34" s="6"/>
      <c r="F34" s="6">
        <f>SUM(F9:F33)</f>
        <v>4642</v>
      </c>
      <c r="G34" s="6"/>
      <c r="H34" s="6">
        <f>SUM(H9:H33)</f>
        <v>51518</v>
      </c>
      <c r="I34" s="6"/>
      <c r="J34" s="6">
        <f>SUM(J9:J33)</f>
        <v>11436</v>
      </c>
      <c r="K34" s="6"/>
      <c r="L34" s="6">
        <f>SUM(L9:L33)</f>
        <v>4212</v>
      </c>
    </row>
    <row r="35" spans="1:12" ht="22.8">
      <c r="A35" s="61"/>
    </row>
  </sheetData>
  <mergeCells count="1">
    <mergeCell ref="B3:L3"/>
  </mergeCells>
  <phoneticPr fontId="3" type="noConversion"/>
  <pageMargins left="0.75" right="0.75" top="1" bottom="1" header="0.5" footer="0.5"/>
  <pageSetup paperSize="9" scale="6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5"/>
  <sheetViews>
    <sheetView zoomScale="75" workbookViewId="0">
      <selection activeCell="G2" sqref="G2"/>
    </sheetView>
  </sheetViews>
  <sheetFormatPr defaultRowHeight="13.2"/>
  <cols>
    <col min="1" max="1" width="21.33203125" bestFit="1" customWidth="1"/>
    <col min="2" max="2" width="5" hidden="1" customWidth="1"/>
    <col min="3" max="3" width="10.44140625" customWidth="1"/>
    <col min="4" max="4" width="10.21875" bestFit="1" customWidth="1"/>
    <col min="5" max="5" width="4.88671875" hidden="1" customWidth="1"/>
    <col min="6" max="6" width="7.44140625" hidden="1" customWidth="1"/>
    <col min="7" max="7" width="9.44140625" customWidth="1"/>
    <col min="8" max="8" width="10.33203125" bestFit="1" customWidth="1"/>
    <col min="9" max="9" width="7.44140625" hidden="1" customWidth="1"/>
    <col min="10" max="10" width="6.88671875" hidden="1" customWidth="1"/>
    <col min="11" max="11" width="7" hidden="1" customWidth="1"/>
    <col min="12" max="12" width="9.5546875" customWidth="1"/>
    <col min="13" max="13" width="10.33203125" bestFit="1" customWidth="1"/>
    <col min="14" max="14" width="8.21875" customWidth="1"/>
    <col min="15" max="15" width="2.109375" hidden="1" customWidth="1"/>
    <col min="16" max="16" width="9.33203125" customWidth="1"/>
    <col min="17" max="17" width="10.33203125" bestFit="1" customWidth="1"/>
    <col min="18" max="18" width="6.5546875" hidden="1" customWidth="1"/>
    <col min="19" max="19" width="7" hidden="1" customWidth="1"/>
    <col min="20" max="20" width="0.109375" hidden="1" customWidth="1"/>
    <col min="21" max="21" width="9.109375" hidden="1" customWidth="1"/>
    <col min="22" max="22" width="7.109375" customWidth="1"/>
    <col min="23" max="23" width="10.33203125" bestFit="1" customWidth="1"/>
    <col min="24" max="24" width="6.109375" hidden="1" customWidth="1"/>
    <col min="25" max="25" width="7.33203125" hidden="1" customWidth="1"/>
    <col min="26" max="26" width="6.5546875" customWidth="1"/>
    <col min="27" max="27" width="10.33203125" bestFit="1" customWidth="1"/>
    <col min="28" max="28" width="0" hidden="1" customWidth="1"/>
    <col min="29" max="29" width="7" hidden="1" customWidth="1"/>
    <col min="30" max="30" width="7" customWidth="1"/>
    <col min="31" max="31" width="10.33203125" bestFit="1" customWidth="1"/>
    <col min="32" max="32" width="0" hidden="1" customWidth="1"/>
    <col min="33" max="33" width="7.109375" hidden="1" customWidth="1"/>
    <col min="34" max="34" width="7" customWidth="1"/>
    <col min="35" max="35" width="10.33203125" bestFit="1" customWidth="1"/>
    <col min="36" max="36" width="0" hidden="1" customWidth="1"/>
    <col min="37" max="37" width="10.109375" hidden="1" customWidth="1"/>
    <col min="38" max="38" width="8.5546875" customWidth="1"/>
    <col min="39" max="39" width="10.33203125" bestFit="1" customWidth="1"/>
  </cols>
  <sheetData>
    <row r="1" spans="1:39" ht="17.399999999999999">
      <c r="D1" s="63"/>
      <c r="E1" s="63" t="s">
        <v>121</v>
      </c>
      <c r="F1" s="63"/>
      <c r="G1" s="63"/>
      <c r="H1" s="63"/>
      <c r="I1" s="63"/>
      <c r="J1" s="62"/>
      <c r="K1" s="62"/>
    </row>
    <row r="2" spans="1:39" ht="17.399999999999999">
      <c r="D2" s="62"/>
      <c r="E2" s="62"/>
      <c r="F2" s="62"/>
      <c r="G2" s="63" t="s">
        <v>224</v>
      </c>
      <c r="H2" s="62"/>
      <c r="I2" s="62"/>
      <c r="J2" s="62"/>
      <c r="K2" s="62"/>
    </row>
    <row r="3" spans="1:39">
      <c r="A3" s="10"/>
    </row>
    <row r="4" spans="1:39" ht="15.6">
      <c r="A4" s="234" t="s">
        <v>195</v>
      </c>
      <c r="B4" s="151"/>
      <c r="C4" s="151" t="s">
        <v>65</v>
      </c>
      <c r="D4" s="151"/>
      <c r="E4" s="151"/>
      <c r="F4" s="151"/>
      <c r="G4" s="151" t="s">
        <v>68</v>
      </c>
      <c r="H4" s="151"/>
      <c r="I4" s="151"/>
      <c r="J4" s="151" t="s">
        <v>69</v>
      </c>
      <c r="K4" s="151"/>
      <c r="L4" s="151" t="s">
        <v>132</v>
      </c>
      <c r="M4" s="151"/>
      <c r="N4" s="151"/>
      <c r="O4" s="151"/>
      <c r="P4" s="233" t="s">
        <v>70</v>
      </c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</row>
    <row r="5" spans="1:39" ht="31.2" customHeight="1">
      <c r="A5" s="235"/>
      <c r="B5" s="151"/>
      <c r="C5" s="151"/>
      <c r="D5" s="151"/>
      <c r="E5" s="151"/>
      <c r="F5" s="151"/>
      <c r="G5" s="151"/>
      <c r="H5" s="151"/>
      <c r="I5" s="152" t="s">
        <v>191</v>
      </c>
      <c r="J5" s="152"/>
      <c r="K5" s="152"/>
      <c r="L5" s="237" t="s">
        <v>133</v>
      </c>
      <c r="M5" s="238"/>
      <c r="N5" s="178" t="s">
        <v>223</v>
      </c>
      <c r="O5" s="152"/>
      <c r="P5" s="232" t="s">
        <v>134</v>
      </c>
      <c r="Q5" s="232"/>
      <c r="R5" s="232"/>
      <c r="S5" s="232"/>
      <c r="T5" s="152"/>
      <c r="U5" s="152"/>
      <c r="V5" s="232" t="s">
        <v>74</v>
      </c>
      <c r="W5" s="232"/>
      <c r="X5" s="232"/>
      <c r="Y5" s="232"/>
      <c r="Z5" s="232" t="s">
        <v>72</v>
      </c>
      <c r="AA5" s="232"/>
      <c r="AB5" s="152"/>
      <c r="AC5" s="152"/>
      <c r="AD5" s="232" t="s">
        <v>73</v>
      </c>
      <c r="AE5" s="232"/>
      <c r="AF5" s="152"/>
      <c r="AG5" s="152"/>
      <c r="AH5" s="232" t="s">
        <v>130</v>
      </c>
      <c r="AI5" s="232"/>
      <c r="AJ5" s="152"/>
      <c r="AK5" s="152"/>
      <c r="AL5" s="232" t="s">
        <v>131</v>
      </c>
      <c r="AM5" s="232"/>
    </row>
    <row r="6" spans="1:39" ht="15.6">
      <c r="A6" s="235"/>
      <c r="B6" s="151"/>
      <c r="C6" s="151" t="s">
        <v>3</v>
      </c>
      <c r="D6" s="151" t="s">
        <v>75</v>
      </c>
      <c r="E6" s="151" t="s">
        <v>126</v>
      </c>
      <c r="F6" s="151"/>
      <c r="G6" s="151" t="s">
        <v>3</v>
      </c>
      <c r="H6" s="151" t="s">
        <v>75</v>
      </c>
      <c r="I6" s="151"/>
      <c r="J6" s="151" t="s">
        <v>126</v>
      </c>
      <c r="K6" s="151"/>
      <c r="L6" s="151" t="s">
        <v>3</v>
      </c>
      <c r="M6" s="151" t="s">
        <v>75</v>
      </c>
      <c r="N6" s="151" t="s">
        <v>3</v>
      </c>
      <c r="O6" s="151"/>
      <c r="P6" s="151" t="s">
        <v>3</v>
      </c>
      <c r="Q6" s="151" t="s">
        <v>75</v>
      </c>
      <c r="R6" s="151" t="s">
        <v>126</v>
      </c>
      <c r="S6" s="151"/>
      <c r="T6" s="151"/>
      <c r="U6" s="151"/>
      <c r="V6" s="151" t="s">
        <v>3</v>
      </c>
      <c r="W6" s="151" t="s">
        <v>71</v>
      </c>
      <c r="X6" s="151" t="s">
        <v>67</v>
      </c>
      <c r="Y6" s="151"/>
      <c r="Z6" s="151" t="s">
        <v>3</v>
      </c>
      <c r="AA6" s="151" t="s">
        <v>71</v>
      </c>
      <c r="AB6" s="151" t="s">
        <v>67</v>
      </c>
      <c r="AC6" s="151"/>
      <c r="AD6" s="151" t="s">
        <v>3</v>
      </c>
      <c r="AE6" s="151" t="s">
        <v>71</v>
      </c>
      <c r="AF6" s="151" t="s">
        <v>67</v>
      </c>
      <c r="AG6" s="151"/>
      <c r="AH6" s="151" t="s">
        <v>3</v>
      </c>
      <c r="AI6" s="151" t="s">
        <v>71</v>
      </c>
      <c r="AJ6" s="151" t="s">
        <v>67</v>
      </c>
      <c r="AK6" s="151"/>
      <c r="AL6" s="151" t="s">
        <v>3</v>
      </c>
      <c r="AM6" s="151" t="s">
        <v>71</v>
      </c>
    </row>
    <row r="7" spans="1:39" ht="15.6">
      <c r="A7" s="236"/>
      <c r="B7" s="151"/>
      <c r="C7" s="151" t="s">
        <v>129</v>
      </c>
      <c r="D7" s="151" t="s">
        <v>66</v>
      </c>
      <c r="E7" s="151" t="s">
        <v>125</v>
      </c>
      <c r="F7" s="151"/>
      <c r="G7" s="151" t="s">
        <v>128</v>
      </c>
      <c r="H7" s="151" t="s">
        <v>66</v>
      </c>
      <c r="I7" s="151"/>
      <c r="J7" s="151" t="s">
        <v>125</v>
      </c>
      <c r="K7" s="151"/>
      <c r="L7" s="151" t="s">
        <v>128</v>
      </c>
      <c r="M7" s="151" t="s">
        <v>66</v>
      </c>
      <c r="N7" s="151" t="s">
        <v>128</v>
      </c>
      <c r="O7" s="151"/>
      <c r="P7" s="151" t="s">
        <v>128</v>
      </c>
      <c r="Q7" s="151" t="s">
        <v>66</v>
      </c>
      <c r="R7" s="151" t="s">
        <v>125</v>
      </c>
      <c r="S7" s="151"/>
      <c r="T7" s="151"/>
      <c r="U7" s="151"/>
      <c r="V7" s="151" t="s">
        <v>128</v>
      </c>
      <c r="W7" s="151" t="s">
        <v>66</v>
      </c>
      <c r="X7" s="151" t="s">
        <v>127</v>
      </c>
      <c r="Y7" s="151"/>
      <c r="Z7" s="151" t="s">
        <v>128</v>
      </c>
      <c r="AA7" s="151" t="s">
        <v>66</v>
      </c>
      <c r="AB7" s="151" t="s">
        <v>127</v>
      </c>
      <c r="AC7" s="151"/>
      <c r="AD7" s="151" t="s">
        <v>128</v>
      </c>
      <c r="AE7" s="151" t="s">
        <v>66</v>
      </c>
      <c r="AF7" s="151" t="s">
        <v>127</v>
      </c>
      <c r="AG7" s="151"/>
      <c r="AH7" s="151" t="s">
        <v>128</v>
      </c>
      <c r="AI7" s="151" t="s">
        <v>66</v>
      </c>
      <c r="AJ7" s="151" t="s">
        <v>127</v>
      </c>
      <c r="AK7" s="151"/>
      <c r="AL7" s="151" t="s">
        <v>128</v>
      </c>
      <c r="AM7" s="151" t="s">
        <v>66</v>
      </c>
    </row>
    <row r="8" spans="1:39" ht="17.399999999999999">
      <c r="A8" s="85" t="s">
        <v>5</v>
      </c>
      <c r="B8" s="91"/>
      <c r="C8" s="116">
        <v>1131</v>
      </c>
      <c r="D8" s="127">
        <v>32.323521006001712</v>
      </c>
      <c r="E8" s="116"/>
      <c r="F8" s="116"/>
      <c r="G8" s="116">
        <v>75</v>
      </c>
      <c r="H8" s="127">
        <f t="shared" ref="H8:H33" si="0">IF(C8=0,0,G8*100/C8)</f>
        <v>6.6312997347480103</v>
      </c>
      <c r="I8" s="116">
        <v>75</v>
      </c>
      <c r="J8" s="116"/>
      <c r="K8" s="116"/>
      <c r="L8" s="116">
        <v>842</v>
      </c>
      <c r="M8" s="127">
        <f t="shared" ref="M8:M24" si="1">IF(C8=0,0,L8*100/C8)</f>
        <v>74.447391688771006</v>
      </c>
      <c r="N8" s="118">
        <v>75</v>
      </c>
      <c r="O8" s="116"/>
      <c r="P8" s="116">
        <v>105</v>
      </c>
      <c r="Q8" s="127">
        <f t="shared" ref="Q8:Q33" si="2">P8*100/C8</f>
        <v>9.2838196286472154</v>
      </c>
      <c r="R8" s="116"/>
      <c r="S8" s="116"/>
      <c r="T8" s="116"/>
      <c r="U8" s="116"/>
      <c r="V8" s="116">
        <v>11</v>
      </c>
      <c r="W8" s="127">
        <f t="shared" ref="W8:W33" si="3">V8*100/C8</f>
        <v>0.9725906277630415</v>
      </c>
      <c r="X8" s="116"/>
      <c r="Y8" s="116"/>
      <c r="Z8" s="116">
        <v>11</v>
      </c>
      <c r="AA8" s="127">
        <f t="shared" ref="AA8:AA33" si="4">Z8*100/C8</f>
        <v>0.9725906277630415</v>
      </c>
      <c r="AB8" s="116"/>
      <c r="AC8" s="116"/>
      <c r="AD8" s="116">
        <v>41</v>
      </c>
      <c r="AE8" s="127">
        <f t="shared" ref="AE8:AE33" si="5">AD8*100/C8</f>
        <v>3.6251105216622457</v>
      </c>
      <c r="AF8" s="116"/>
      <c r="AG8" s="116"/>
      <c r="AH8" s="116">
        <v>27</v>
      </c>
      <c r="AI8" s="127">
        <f t="shared" ref="AI8:AI33" si="6">AH8*100/C8</f>
        <v>2.3872679045092839</v>
      </c>
      <c r="AJ8" s="116"/>
      <c r="AK8" s="116"/>
      <c r="AL8" s="116">
        <v>94</v>
      </c>
      <c r="AM8" s="127">
        <f t="shared" ref="AM8:AM33" si="7">AL8*100/C8</f>
        <v>8.3112290008841736</v>
      </c>
    </row>
    <row r="9" spans="1:39" ht="17.399999999999999">
      <c r="A9" s="85" t="s">
        <v>6</v>
      </c>
      <c r="B9" s="91"/>
      <c r="C9" s="116">
        <v>407</v>
      </c>
      <c r="D9" s="127">
        <v>24.786845310596831</v>
      </c>
      <c r="E9" s="116"/>
      <c r="F9" s="116"/>
      <c r="G9" s="116">
        <v>24</v>
      </c>
      <c r="H9" s="127">
        <f t="shared" si="0"/>
        <v>5.8968058968058967</v>
      </c>
      <c r="I9" s="116"/>
      <c r="J9" s="116"/>
      <c r="K9" s="116"/>
      <c r="L9" s="116">
        <v>221</v>
      </c>
      <c r="M9" s="127">
        <f t="shared" si="1"/>
        <v>54.299754299754298</v>
      </c>
      <c r="N9" s="118"/>
      <c r="O9" s="116"/>
      <c r="P9" s="116">
        <v>125</v>
      </c>
      <c r="Q9" s="127">
        <f t="shared" si="2"/>
        <v>30.712530712530711</v>
      </c>
      <c r="R9" s="116"/>
      <c r="S9" s="116"/>
      <c r="T9" s="116"/>
      <c r="U9" s="116"/>
      <c r="V9" s="116">
        <v>7</v>
      </c>
      <c r="W9" s="127">
        <f t="shared" si="3"/>
        <v>1.7199017199017199</v>
      </c>
      <c r="X9" s="116"/>
      <c r="Y9" s="116"/>
      <c r="Z9" s="116">
        <v>17</v>
      </c>
      <c r="AA9" s="127">
        <f t="shared" si="4"/>
        <v>4.176904176904177</v>
      </c>
      <c r="AB9" s="116"/>
      <c r="AC9" s="116"/>
      <c r="AD9" s="116">
        <v>21</v>
      </c>
      <c r="AE9" s="127">
        <f t="shared" si="5"/>
        <v>5.15970515970516</v>
      </c>
      <c r="AF9" s="116"/>
      <c r="AG9" s="116"/>
      <c r="AH9" s="116">
        <v>9</v>
      </c>
      <c r="AI9" s="127">
        <f t="shared" si="6"/>
        <v>2.2113022113022112</v>
      </c>
      <c r="AJ9" s="116"/>
      <c r="AK9" s="116"/>
      <c r="AL9" s="116">
        <v>7</v>
      </c>
      <c r="AM9" s="127">
        <f t="shared" si="7"/>
        <v>1.7199017199017199</v>
      </c>
    </row>
    <row r="10" spans="1:39" ht="17.399999999999999">
      <c r="A10" s="85" t="s">
        <v>7</v>
      </c>
      <c r="B10" s="91"/>
      <c r="C10" s="116">
        <v>2339</v>
      </c>
      <c r="D10" s="127">
        <v>37.364217252396166</v>
      </c>
      <c r="E10" s="116"/>
      <c r="F10" s="116"/>
      <c r="G10" s="116">
        <v>459</v>
      </c>
      <c r="H10" s="127">
        <f t="shared" si="0"/>
        <v>19.623770842240273</v>
      </c>
      <c r="I10" s="116"/>
      <c r="J10" s="116"/>
      <c r="K10" s="116"/>
      <c r="L10" s="116">
        <v>1926</v>
      </c>
      <c r="M10" s="127">
        <f t="shared" si="1"/>
        <v>82.342881573321932</v>
      </c>
      <c r="N10" s="118"/>
      <c r="O10" s="116"/>
      <c r="P10" s="116">
        <v>145</v>
      </c>
      <c r="Q10" s="127">
        <f t="shared" si="2"/>
        <v>6.1992304403591278</v>
      </c>
      <c r="R10" s="117"/>
      <c r="S10" s="116"/>
      <c r="T10" s="116"/>
      <c r="U10" s="116"/>
      <c r="V10" s="116">
        <v>17</v>
      </c>
      <c r="W10" s="127">
        <f t="shared" si="3"/>
        <v>0.72680632749038054</v>
      </c>
      <c r="X10" s="116"/>
      <c r="Y10" s="116"/>
      <c r="Z10" s="116">
        <v>18</v>
      </c>
      <c r="AA10" s="127">
        <f t="shared" si="4"/>
        <v>0.76955964087216755</v>
      </c>
      <c r="AB10" s="116"/>
      <c r="AC10" s="116"/>
      <c r="AD10" s="116">
        <v>120</v>
      </c>
      <c r="AE10" s="127">
        <f t="shared" si="5"/>
        <v>5.1303976058144505</v>
      </c>
      <c r="AF10" s="116"/>
      <c r="AG10" s="116"/>
      <c r="AH10" s="116">
        <v>64</v>
      </c>
      <c r="AI10" s="127">
        <f t="shared" si="6"/>
        <v>2.7362120564343737</v>
      </c>
      <c r="AJ10" s="116"/>
      <c r="AK10" s="116"/>
      <c r="AL10" s="116">
        <v>49</v>
      </c>
      <c r="AM10" s="127">
        <f t="shared" si="7"/>
        <v>2.0949123557075673</v>
      </c>
    </row>
    <row r="11" spans="1:39" ht="17.399999999999999">
      <c r="A11" s="85" t="s">
        <v>8</v>
      </c>
      <c r="B11" s="91"/>
      <c r="C11" s="116">
        <v>1035</v>
      </c>
      <c r="D11" s="127">
        <v>28.886408037957018</v>
      </c>
      <c r="E11" s="116"/>
      <c r="F11" s="116"/>
      <c r="G11" s="116">
        <v>195</v>
      </c>
      <c r="H11" s="127">
        <f t="shared" si="0"/>
        <v>18.840579710144926</v>
      </c>
      <c r="I11" s="116">
        <v>193</v>
      </c>
      <c r="J11" s="116"/>
      <c r="K11" s="116"/>
      <c r="L11" s="116">
        <v>915</v>
      </c>
      <c r="M11" s="127">
        <f t="shared" si="1"/>
        <v>88.405797101449281</v>
      </c>
      <c r="N11" s="118">
        <v>193</v>
      </c>
      <c r="O11" s="116"/>
      <c r="P11" s="116">
        <v>21</v>
      </c>
      <c r="Q11" s="127">
        <f t="shared" si="2"/>
        <v>2.0289855072463769</v>
      </c>
      <c r="R11" s="116"/>
      <c r="S11" s="116"/>
      <c r="T11" s="116"/>
      <c r="U11" s="116"/>
      <c r="V11" s="116">
        <v>10</v>
      </c>
      <c r="W11" s="127">
        <f t="shared" si="3"/>
        <v>0.96618357487922701</v>
      </c>
      <c r="X11" s="116"/>
      <c r="Y11" s="116"/>
      <c r="Z11" s="116">
        <v>14</v>
      </c>
      <c r="AA11" s="127">
        <f t="shared" si="4"/>
        <v>1.3526570048309179</v>
      </c>
      <c r="AB11" s="116"/>
      <c r="AC11" s="116"/>
      <c r="AD11" s="116">
        <v>38</v>
      </c>
      <c r="AE11" s="127">
        <f t="shared" si="5"/>
        <v>3.6714975845410627</v>
      </c>
      <c r="AF11" s="116"/>
      <c r="AG11" s="116"/>
      <c r="AH11" s="116">
        <v>8</v>
      </c>
      <c r="AI11" s="127">
        <f t="shared" si="6"/>
        <v>0.77294685990338163</v>
      </c>
      <c r="AJ11" s="116"/>
      <c r="AK11" s="116"/>
      <c r="AL11" s="116">
        <v>29</v>
      </c>
      <c r="AM11" s="127">
        <f t="shared" si="7"/>
        <v>2.8019323671497585</v>
      </c>
    </row>
    <row r="12" spans="1:39" ht="17.399999999999999">
      <c r="A12" s="85" t="s">
        <v>9</v>
      </c>
      <c r="B12" s="91"/>
      <c r="C12" s="116">
        <v>919</v>
      </c>
      <c r="D12" s="127">
        <v>38.164451827242523</v>
      </c>
      <c r="E12" s="116"/>
      <c r="F12" s="116"/>
      <c r="G12" s="116">
        <v>110</v>
      </c>
      <c r="H12" s="127">
        <f t="shared" si="0"/>
        <v>11.969532100108815</v>
      </c>
      <c r="I12" s="116">
        <v>109</v>
      </c>
      <c r="J12" s="116"/>
      <c r="K12" s="116"/>
      <c r="L12" s="116">
        <v>642</v>
      </c>
      <c r="M12" s="127">
        <f t="shared" si="1"/>
        <v>69.858541893362357</v>
      </c>
      <c r="N12" s="118">
        <v>109</v>
      </c>
      <c r="O12" s="116"/>
      <c r="P12" s="116">
        <v>67</v>
      </c>
      <c r="Q12" s="127">
        <f t="shared" si="2"/>
        <v>7.2905331882480962</v>
      </c>
      <c r="R12" s="116"/>
      <c r="S12" s="116"/>
      <c r="T12" s="116"/>
      <c r="U12" s="116"/>
      <c r="V12" s="116">
        <v>23</v>
      </c>
      <c r="W12" s="127">
        <f t="shared" si="3"/>
        <v>2.5027203482045701</v>
      </c>
      <c r="X12" s="116"/>
      <c r="Y12" s="116"/>
      <c r="Z12" s="116">
        <v>50</v>
      </c>
      <c r="AA12" s="127">
        <f t="shared" si="4"/>
        <v>5.4406964091403696</v>
      </c>
      <c r="AB12" s="116"/>
      <c r="AC12" s="116"/>
      <c r="AD12" s="116">
        <v>123</v>
      </c>
      <c r="AE12" s="127">
        <f t="shared" si="5"/>
        <v>13.38411316648531</v>
      </c>
      <c r="AF12" s="116"/>
      <c r="AG12" s="116"/>
      <c r="AH12" s="116">
        <v>8</v>
      </c>
      <c r="AI12" s="127">
        <f t="shared" si="6"/>
        <v>0.87051142546245919</v>
      </c>
      <c r="AJ12" s="116"/>
      <c r="AK12" s="116"/>
      <c r="AL12" s="116">
        <v>6</v>
      </c>
      <c r="AM12" s="127">
        <f t="shared" si="7"/>
        <v>0.65288356909684442</v>
      </c>
    </row>
    <row r="13" spans="1:39" ht="17.399999999999999">
      <c r="A13" s="85" t="s">
        <v>10</v>
      </c>
      <c r="B13" s="91"/>
      <c r="C13" s="116">
        <v>270</v>
      </c>
      <c r="D13" s="127">
        <v>25.738798856053386</v>
      </c>
      <c r="E13" s="116"/>
      <c r="F13" s="116"/>
      <c r="G13" s="116">
        <v>15</v>
      </c>
      <c r="H13" s="127">
        <f t="shared" si="0"/>
        <v>5.5555555555555554</v>
      </c>
      <c r="I13" s="116"/>
      <c r="J13" s="116"/>
      <c r="K13" s="116"/>
      <c r="L13" s="116">
        <v>120</v>
      </c>
      <c r="M13" s="127">
        <f t="shared" si="1"/>
        <v>44.444444444444443</v>
      </c>
      <c r="N13" s="118"/>
      <c r="O13" s="116"/>
      <c r="P13" s="116">
        <v>94</v>
      </c>
      <c r="Q13" s="127">
        <f t="shared" si="2"/>
        <v>34.814814814814817</v>
      </c>
      <c r="R13" s="116"/>
      <c r="S13" s="116"/>
      <c r="T13" s="116"/>
      <c r="U13" s="116"/>
      <c r="V13" s="116"/>
      <c r="W13" s="127">
        <f t="shared" si="3"/>
        <v>0</v>
      </c>
      <c r="X13" s="116"/>
      <c r="Y13" s="116"/>
      <c r="Z13" s="116">
        <v>1</v>
      </c>
      <c r="AA13" s="127">
        <f t="shared" si="4"/>
        <v>0.37037037037037035</v>
      </c>
      <c r="AB13" s="116"/>
      <c r="AC13" s="116"/>
      <c r="AD13" s="116">
        <v>31</v>
      </c>
      <c r="AE13" s="127">
        <f t="shared" si="5"/>
        <v>11.481481481481481</v>
      </c>
      <c r="AF13" s="116"/>
      <c r="AG13" s="116"/>
      <c r="AH13" s="116">
        <v>17</v>
      </c>
      <c r="AI13" s="127">
        <f t="shared" si="6"/>
        <v>6.2962962962962967</v>
      </c>
      <c r="AJ13" s="116"/>
      <c r="AK13" s="116"/>
      <c r="AL13" s="116">
        <v>7</v>
      </c>
      <c r="AM13" s="127">
        <f t="shared" si="7"/>
        <v>2.5925925925925926</v>
      </c>
    </row>
    <row r="14" spans="1:39" ht="17.399999999999999">
      <c r="A14" s="85" t="s">
        <v>11</v>
      </c>
      <c r="B14" s="91"/>
      <c r="C14" s="116">
        <v>1125</v>
      </c>
      <c r="D14" s="127">
        <v>30.537459283387623</v>
      </c>
      <c r="E14" s="116"/>
      <c r="F14" s="116"/>
      <c r="G14" s="116">
        <v>216</v>
      </c>
      <c r="H14" s="127">
        <f t="shared" si="0"/>
        <v>19.2</v>
      </c>
      <c r="I14" s="116">
        <v>173</v>
      </c>
      <c r="J14" s="116"/>
      <c r="K14" s="116"/>
      <c r="L14" s="116">
        <v>897</v>
      </c>
      <c r="M14" s="127">
        <f t="shared" si="1"/>
        <v>79.733333333333334</v>
      </c>
      <c r="N14" s="118">
        <v>173</v>
      </c>
      <c r="O14" s="116"/>
      <c r="P14" s="116">
        <v>77</v>
      </c>
      <c r="Q14" s="127">
        <f t="shared" si="2"/>
        <v>6.8444444444444441</v>
      </c>
      <c r="R14" s="116"/>
      <c r="S14" s="116"/>
      <c r="T14" s="116"/>
      <c r="U14" s="116"/>
      <c r="V14" s="116">
        <v>25</v>
      </c>
      <c r="W14" s="127">
        <f t="shared" si="3"/>
        <v>2.2222222222222223</v>
      </c>
      <c r="X14" s="116"/>
      <c r="Y14" s="116"/>
      <c r="Z14" s="116">
        <v>14</v>
      </c>
      <c r="AA14" s="127">
        <f t="shared" si="4"/>
        <v>1.2444444444444445</v>
      </c>
      <c r="AB14" s="116"/>
      <c r="AC14" s="116"/>
      <c r="AD14" s="116">
        <v>63</v>
      </c>
      <c r="AE14" s="127">
        <f t="shared" si="5"/>
        <v>5.6</v>
      </c>
      <c r="AF14" s="116"/>
      <c r="AG14" s="116"/>
      <c r="AH14" s="116">
        <v>19</v>
      </c>
      <c r="AI14" s="127">
        <f t="shared" si="6"/>
        <v>1.6888888888888889</v>
      </c>
      <c r="AJ14" s="116"/>
      <c r="AK14" s="116"/>
      <c r="AL14" s="116">
        <v>30</v>
      </c>
      <c r="AM14" s="127">
        <f t="shared" si="7"/>
        <v>2.6666666666666665</v>
      </c>
    </row>
    <row r="15" spans="1:39" s="89" customFormat="1" ht="17.399999999999999">
      <c r="A15" s="85" t="s">
        <v>41</v>
      </c>
      <c r="B15" s="92"/>
      <c r="C15" s="118">
        <v>459</v>
      </c>
      <c r="D15" s="127">
        <v>25.990939977349942</v>
      </c>
      <c r="E15" s="118"/>
      <c r="F15" s="118"/>
      <c r="G15" s="118">
        <v>9</v>
      </c>
      <c r="H15" s="127">
        <f t="shared" si="0"/>
        <v>1.9607843137254901</v>
      </c>
      <c r="I15" s="118"/>
      <c r="J15" s="118"/>
      <c r="K15" s="118"/>
      <c r="L15" s="118">
        <v>338</v>
      </c>
      <c r="M15" s="127">
        <f t="shared" si="1"/>
        <v>73.63834422657952</v>
      </c>
      <c r="N15" s="118"/>
      <c r="O15" s="118"/>
      <c r="P15" s="118">
        <v>28</v>
      </c>
      <c r="Q15" s="127">
        <f t="shared" si="2"/>
        <v>6.1002178649237475</v>
      </c>
      <c r="R15" s="118"/>
      <c r="S15" s="118"/>
      <c r="T15" s="118"/>
      <c r="U15" s="118"/>
      <c r="V15" s="118">
        <v>6</v>
      </c>
      <c r="W15" s="127">
        <f t="shared" si="3"/>
        <v>1.3071895424836601</v>
      </c>
      <c r="X15" s="118"/>
      <c r="Y15" s="118"/>
      <c r="Z15" s="118"/>
      <c r="AA15" s="127">
        <f t="shared" si="4"/>
        <v>0</v>
      </c>
      <c r="AB15" s="118"/>
      <c r="AC15" s="118"/>
      <c r="AD15" s="118">
        <v>10</v>
      </c>
      <c r="AE15" s="127">
        <f t="shared" si="5"/>
        <v>2.1786492374727668</v>
      </c>
      <c r="AF15" s="118"/>
      <c r="AG15" s="118"/>
      <c r="AH15" s="118">
        <v>61</v>
      </c>
      <c r="AI15" s="127">
        <f t="shared" si="6"/>
        <v>13.289760348583878</v>
      </c>
      <c r="AJ15" s="118"/>
      <c r="AK15" s="118"/>
      <c r="AL15" s="118">
        <v>16</v>
      </c>
      <c r="AM15" s="127">
        <f t="shared" si="7"/>
        <v>3.4858387799564272</v>
      </c>
    </row>
    <row r="16" spans="1:39" ht="17.399999999999999">
      <c r="A16" s="85" t="s">
        <v>12</v>
      </c>
      <c r="B16" s="91"/>
      <c r="C16" s="116">
        <v>1079</v>
      </c>
      <c r="D16" s="127">
        <v>25.478158205430933</v>
      </c>
      <c r="E16" s="116"/>
      <c r="F16" s="116"/>
      <c r="G16" s="116">
        <v>127</v>
      </c>
      <c r="H16" s="127">
        <f t="shared" si="0"/>
        <v>11.770157553290083</v>
      </c>
      <c r="I16" s="116">
        <v>64</v>
      </c>
      <c r="J16" s="116"/>
      <c r="K16" s="116"/>
      <c r="L16" s="116">
        <v>675</v>
      </c>
      <c r="M16" s="127">
        <f t="shared" si="1"/>
        <v>62.557924003707136</v>
      </c>
      <c r="N16" s="118">
        <v>64</v>
      </c>
      <c r="O16" s="116"/>
      <c r="P16" s="116">
        <v>156</v>
      </c>
      <c r="Q16" s="127">
        <f t="shared" si="2"/>
        <v>14.457831325301205</v>
      </c>
      <c r="R16" s="116"/>
      <c r="S16" s="116"/>
      <c r="T16" s="116"/>
      <c r="U16" s="116"/>
      <c r="V16" s="116">
        <v>6</v>
      </c>
      <c r="W16" s="127">
        <f t="shared" si="3"/>
        <v>0.55607043558850788</v>
      </c>
      <c r="X16" s="116"/>
      <c r="Y16" s="116"/>
      <c r="Z16" s="116">
        <v>10</v>
      </c>
      <c r="AA16" s="127">
        <f t="shared" si="4"/>
        <v>0.92678405931417984</v>
      </c>
      <c r="AB16" s="116"/>
      <c r="AC16" s="116"/>
      <c r="AD16" s="116">
        <v>145</v>
      </c>
      <c r="AE16" s="127">
        <f t="shared" si="5"/>
        <v>13.438368860055608</v>
      </c>
      <c r="AF16" s="116"/>
      <c r="AG16" s="116"/>
      <c r="AH16" s="116">
        <v>38</v>
      </c>
      <c r="AI16" s="127">
        <f t="shared" si="6"/>
        <v>3.5217794253938832</v>
      </c>
      <c r="AJ16" s="116"/>
      <c r="AK16" s="116"/>
      <c r="AL16" s="116">
        <v>49</v>
      </c>
      <c r="AM16" s="127">
        <f t="shared" si="7"/>
        <v>4.5412418906394807</v>
      </c>
    </row>
    <row r="17" spans="1:39" ht="17.399999999999999">
      <c r="A17" s="85" t="s">
        <v>13</v>
      </c>
      <c r="B17" s="91"/>
      <c r="C17" s="116">
        <v>598</v>
      </c>
      <c r="D17" s="127">
        <v>26.483613817537645</v>
      </c>
      <c r="E17" s="116"/>
      <c r="F17" s="116"/>
      <c r="G17" s="116">
        <v>118</v>
      </c>
      <c r="H17" s="127">
        <f t="shared" si="0"/>
        <v>19.732441471571907</v>
      </c>
      <c r="I17" s="116"/>
      <c r="J17" s="116"/>
      <c r="K17" s="116"/>
      <c r="L17" s="116">
        <v>542</v>
      </c>
      <c r="M17" s="127">
        <f t="shared" si="1"/>
        <v>90.635451505016718</v>
      </c>
      <c r="N17" s="118"/>
      <c r="O17" s="116"/>
      <c r="P17" s="116">
        <v>12</v>
      </c>
      <c r="Q17" s="127">
        <f t="shared" si="2"/>
        <v>2.0066889632107023</v>
      </c>
      <c r="R17" s="116"/>
      <c r="S17" s="116"/>
      <c r="T17" s="116"/>
      <c r="U17" s="116"/>
      <c r="V17" s="116"/>
      <c r="W17" s="127">
        <f t="shared" si="3"/>
        <v>0</v>
      </c>
      <c r="X17" s="116"/>
      <c r="Y17" s="116"/>
      <c r="Z17" s="116"/>
      <c r="AA17" s="127">
        <f t="shared" si="4"/>
        <v>0</v>
      </c>
      <c r="AB17" s="116"/>
      <c r="AC17" s="116"/>
      <c r="AD17" s="116">
        <v>6</v>
      </c>
      <c r="AE17" s="127">
        <f t="shared" si="5"/>
        <v>1.0033444816053512</v>
      </c>
      <c r="AF17" s="116"/>
      <c r="AG17" s="116"/>
      <c r="AH17" s="116">
        <v>17</v>
      </c>
      <c r="AI17" s="127">
        <f t="shared" si="6"/>
        <v>2.8428093645484949</v>
      </c>
      <c r="AJ17" s="116"/>
      <c r="AK17" s="116"/>
      <c r="AL17" s="116">
        <v>21</v>
      </c>
      <c r="AM17" s="127">
        <f t="shared" si="7"/>
        <v>3.511705685618729</v>
      </c>
    </row>
    <row r="18" spans="1:39" ht="17.399999999999999">
      <c r="A18" s="85" t="s">
        <v>14</v>
      </c>
      <c r="B18" s="91"/>
      <c r="C18" s="116">
        <v>944</v>
      </c>
      <c r="D18" s="127">
        <v>65.555555555555557</v>
      </c>
      <c r="E18" s="116"/>
      <c r="F18" s="116"/>
      <c r="G18" s="116">
        <v>106</v>
      </c>
      <c r="H18" s="127">
        <f t="shared" si="0"/>
        <v>11.228813559322035</v>
      </c>
      <c r="I18" s="116"/>
      <c r="J18" s="116"/>
      <c r="K18" s="116"/>
      <c r="L18" s="116">
        <v>712</v>
      </c>
      <c r="M18" s="127">
        <f t="shared" si="1"/>
        <v>75.423728813559322</v>
      </c>
      <c r="N18" s="118"/>
      <c r="O18" s="116"/>
      <c r="P18" s="116">
        <v>129</v>
      </c>
      <c r="Q18" s="127">
        <f t="shared" si="2"/>
        <v>13.665254237288135</v>
      </c>
      <c r="R18" s="116"/>
      <c r="S18" s="116"/>
      <c r="T18" s="116"/>
      <c r="U18" s="116"/>
      <c r="V18" s="116">
        <v>5</v>
      </c>
      <c r="W18" s="127">
        <f t="shared" si="3"/>
        <v>0.52966101694915257</v>
      </c>
      <c r="X18" s="116"/>
      <c r="Y18" s="116"/>
      <c r="Z18" s="116">
        <v>10</v>
      </c>
      <c r="AA18" s="127">
        <f t="shared" si="4"/>
        <v>1.0593220338983051</v>
      </c>
      <c r="AB18" s="116"/>
      <c r="AC18" s="116"/>
      <c r="AD18" s="116">
        <v>24</v>
      </c>
      <c r="AE18" s="127">
        <f t="shared" si="5"/>
        <v>2.5423728813559321</v>
      </c>
      <c r="AF18" s="116"/>
      <c r="AG18" s="116"/>
      <c r="AH18" s="116">
        <v>34</v>
      </c>
      <c r="AI18" s="127">
        <f t="shared" si="6"/>
        <v>3.6016949152542375</v>
      </c>
      <c r="AJ18" s="116"/>
      <c r="AK18" s="116"/>
      <c r="AL18" s="116">
        <v>30</v>
      </c>
      <c r="AM18" s="127">
        <f t="shared" si="7"/>
        <v>3.1779661016949152</v>
      </c>
    </row>
    <row r="19" spans="1:39" s="89" customFormat="1" ht="17.399999999999999">
      <c r="A19" s="85" t="s">
        <v>15</v>
      </c>
      <c r="B19" s="92"/>
      <c r="C19" s="118">
        <v>1051</v>
      </c>
      <c r="D19" s="127">
        <v>42.793159609120522</v>
      </c>
      <c r="E19" s="118"/>
      <c r="F19" s="118"/>
      <c r="G19" s="118">
        <v>53</v>
      </c>
      <c r="H19" s="127">
        <f t="shared" si="0"/>
        <v>5.0428163653663178</v>
      </c>
      <c r="I19" s="118">
        <v>21</v>
      </c>
      <c r="J19" s="118"/>
      <c r="K19" s="118"/>
      <c r="L19" s="118">
        <v>608</v>
      </c>
      <c r="M19" s="127">
        <f t="shared" si="1"/>
        <v>57.849666983824932</v>
      </c>
      <c r="N19" s="118">
        <v>21</v>
      </c>
      <c r="O19" s="118"/>
      <c r="P19" s="118">
        <v>67</v>
      </c>
      <c r="Q19" s="127">
        <f t="shared" si="2"/>
        <v>6.3748810656517598</v>
      </c>
      <c r="R19" s="118"/>
      <c r="S19" s="118"/>
      <c r="T19" s="118"/>
      <c r="U19" s="118"/>
      <c r="V19" s="118">
        <v>16</v>
      </c>
      <c r="W19" s="127">
        <f t="shared" si="3"/>
        <v>1.522359657469077</v>
      </c>
      <c r="X19" s="118"/>
      <c r="Y19" s="118"/>
      <c r="Z19" s="118">
        <v>10</v>
      </c>
      <c r="AA19" s="127">
        <f t="shared" si="4"/>
        <v>0.95147478591817314</v>
      </c>
      <c r="AB19" s="118"/>
      <c r="AC19" s="118"/>
      <c r="AD19" s="118">
        <v>30</v>
      </c>
      <c r="AE19" s="127">
        <f t="shared" si="5"/>
        <v>2.8544243577545196</v>
      </c>
      <c r="AF19" s="118"/>
      <c r="AG19" s="118"/>
      <c r="AH19" s="118">
        <v>59</v>
      </c>
      <c r="AI19" s="127">
        <f t="shared" si="6"/>
        <v>5.6137012369172217</v>
      </c>
      <c r="AJ19" s="118"/>
      <c r="AK19" s="118"/>
      <c r="AL19" s="118">
        <v>261</v>
      </c>
      <c r="AM19" s="127">
        <f t="shared" si="7"/>
        <v>24.833491912464321</v>
      </c>
    </row>
    <row r="20" spans="1:39" ht="17.399999999999999">
      <c r="A20" s="85" t="s">
        <v>16</v>
      </c>
      <c r="B20" s="91"/>
      <c r="C20" s="116">
        <v>980</v>
      </c>
      <c r="D20" s="127">
        <v>36.635514018691588</v>
      </c>
      <c r="E20" s="116"/>
      <c r="F20" s="116"/>
      <c r="G20" s="116">
        <v>186</v>
      </c>
      <c r="H20" s="127">
        <f t="shared" si="0"/>
        <v>18.979591836734695</v>
      </c>
      <c r="I20" s="116">
        <v>141</v>
      </c>
      <c r="J20" s="116"/>
      <c r="K20" s="116"/>
      <c r="L20" s="116">
        <v>482</v>
      </c>
      <c r="M20" s="127">
        <f t="shared" si="1"/>
        <v>49.183673469387756</v>
      </c>
      <c r="N20" s="116">
        <v>141</v>
      </c>
      <c r="O20" s="116"/>
      <c r="P20" s="116">
        <v>81</v>
      </c>
      <c r="Q20" s="127">
        <f t="shared" si="2"/>
        <v>8.2653061224489797</v>
      </c>
      <c r="R20" s="116"/>
      <c r="S20" s="116"/>
      <c r="T20" s="116"/>
      <c r="U20" s="116"/>
      <c r="V20" s="116">
        <v>8</v>
      </c>
      <c r="W20" s="127">
        <f t="shared" si="3"/>
        <v>0.81632653061224492</v>
      </c>
      <c r="X20" s="116"/>
      <c r="Y20" s="116"/>
      <c r="Z20" s="116"/>
      <c r="AA20" s="127">
        <f t="shared" si="4"/>
        <v>0</v>
      </c>
      <c r="AB20" s="116"/>
      <c r="AC20" s="116"/>
      <c r="AD20" s="116">
        <v>264</v>
      </c>
      <c r="AE20" s="127">
        <f t="shared" si="5"/>
        <v>26.938775510204081</v>
      </c>
      <c r="AF20" s="116"/>
      <c r="AG20" s="116"/>
      <c r="AH20" s="116">
        <v>22</v>
      </c>
      <c r="AI20" s="127">
        <f t="shared" si="6"/>
        <v>2.2448979591836733</v>
      </c>
      <c r="AJ20" s="116"/>
      <c r="AK20" s="116"/>
      <c r="AL20" s="116">
        <v>81</v>
      </c>
      <c r="AM20" s="127">
        <f t="shared" si="7"/>
        <v>8.2653061224489797</v>
      </c>
    </row>
    <row r="21" spans="1:39" ht="17.399999999999999">
      <c r="A21" s="85" t="s">
        <v>17</v>
      </c>
      <c r="B21" s="91"/>
      <c r="C21" s="116">
        <v>1148</v>
      </c>
      <c r="D21" s="127">
        <v>29.398207426376441</v>
      </c>
      <c r="E21" s="116"/>
      <c r="F21" s="116"/>
      <c r="G21" s="116">
        <v>265</v>
      </c>
      <c r="H21" s="127">
        <f t="shared" si="0"/>
        <v>23.083623693379792</v>
      </c>
      <c r="I21" s="116"/>
      <c r="J21" s="116"/>
      <c r="K21" s="116"/>
      <c r="L21" s="116">
        <v>685</v>
      </c>
      <c r="M21" s="127">
        <f t="shared" si="1"/>
        <v>59.668989547038329</v>
      </c>
      <c r="N21" s="116"/>
      <c r="O21" s="116"/>
      <c r="P21" s="116">
        <v>86</v>
      </c>
      <c r="Q21" s="127">
        <f t="shared" si="2"/>
        <v>7.491289198606272</v>
      </c>
      <c r="R21" s="116"/>
      <c r="S21" s="116"/>
      <c r="T21" s="116"/>
      <c r="U21" s="116"/>
      <c r="V21" s="116">
        <v>14</v>
      </c>
      <c r="W21" s="127">
        <f t="shared" si="3"/>
        <v>1.2195121951219512</v>
      </c>
      <c r="X21" s="116"/>
      <c r="Y21" s="116"/>
      <c r="Z21" s="116">
        <v>5</v>
      </c>
      <c r="AA21" s="127">
        <f t="shared" si="4"/>
        <v>0.43554006968641112</v>
      </c>
      <c r="AB21" s="116"/>
      <c r="AC21" s="116"/>
      <c r="AD21" s="116">
        <v>225</v>
      </c>
      <c r="AE21" s="127">
        <f t="shared" si="5"/>
        <v>19.599303135888501</v>
      </c>
      <c r="AF21" s="116"/>
      <c r="AG21" s="116"/>
      <c r="AH21" s="116">
        <v>85</v>
      </c>
      <c r="AI21" s="127">
        <f t="shared" si="6"/>
        <v>7.4041811846689898</v>
      </c>
      <c r="AJ21" s="116"/>
      <c r="AK21" s="116"/>
      <c r="AL21" s="116">
        <v>46</v>
      </c>
      <c r="AM21" s="127">
        <f t="shared" si="7"/>
        <v>4.006968641114983</v>
      </c>
    </row>
    <row r="22" spans="1:39" s="89" customFormat="1" ht="17.399999999999999">
      <c r="A22" s="85" t="s">
        <v>18</v>
      </c>
      <c r="B22" s="92"/>
      <c r="C22" s="118">
        <v>917</v>
      </c>
      <c r="D22" s="127">
        <v>34.383202099737531</v>
      </c>
      <c r="E22" s="118"/>
      <c r="F22" s="118"/>
      <c r="G22" s="118">
        <v>216</v>
      </c>
      <c r="H22" s="127">
        <f t="shared" si="0"/>
        <v>23.555070883315157</v>
      </c>
      <c r="I22" s="118">
        <v>145</v>
      </c>
      <c r="J22" s="118"/>
      <c r="K22" s="118"/>
      <c r="L22" s="118">
        <v>663</v>
      </c>
      <c r="M22" s="127">
        <f t="shared" si="1"/>
        <v>72.30098146128681</v>
      </c>
      <c r="N22" s="118">
        <v>145</v>
      </c>
      <c r="O22" s="118"/>
      <c r="P22" s="118">
        <v>104</v>
      </c>
      <c r="Q22" s="127">
        <f t="shared" si="2"/>
        <v>11.341330425299891</v>
      </c>
      <c r="R22" s="118"/>
      <c r="S22" s="118"/>
      <c r="T22" s="118"/>
      <c r="U22" s="118"/>
      <c r="V22" s="118">
        <v>4</v>
      </c>
      <c r="W22" s="127">
        <f t="shared" si="3"/>
        <v>0.4362050163576881</v>
      </c>
      <c r="X22" s="118"/>
      <c r="Y22" s="118"/>
      <c r="Z22" s="118">
        <v>8</v>
      </c>
      <c r="AA22" s="127">
        <f t="shared" si="4"/>
        <v>0.8724100327153762</v>
      </c>
      <c r="AB22" s="118"/>
      <c r="AC22" s="118"/>
      <c r="AD22" s="118">
        <v>33</v>
      </c>
      <c r="AE22" s="127">
        <f t="shared" si="5"/>
        <v>3.5986913849509268</v>
      </c>
      <c r="AF22" s="118"/>
      <c r="AG22" s="118"/>
      <c r="AH22" s="118">
        <v>43</v>
      </c>
      <c r="AI22" s="127">
        <f t="shared" si="6"/>
        <v>4.6892039258451472</v>
      </c>
      <c r="AJ22" s="118"/>
      <c r="AK22" s="118"/>
      <c r="AL22" s="118">
        <v>59</v>
      </c>
      <c r="AM22" s="127">
        <f t="shared" si="7"/>
        <v>6.4340239912758994</v>
      </c>
    </row>
    <row r="23" spans="1:39" ht="17.399999999999999">
      <c r="A23" s="85" t="s">
        <v>19</v>
      </c>
      <c r="B23" s="91"/>
      <c r="C23" s="116">
        <v>685</v>
      </c>
      <c r="D23" s="127">
        <v>26.336024605920798</v>
      </c>
      <c r="E23" s="116"/>
      <c r="F23" s="116"/>
      <c r="G23" s="116">
        <v>189</v>
      </c>
      <c r="H23" s="127">
        <f t="shared" si="0"/>
        <v>27.591240875912408</v>
      </c>
      <c r="I23" s="116"/>
      <c r="J23" s="116"/>
      <c r="K23" s="116"/>
      <c r="L23" s="116">
        <v>575</v>
      </c>
      <c r="M23" s="127">
        <f t="shared" si="1"/>
        <v>83.941605839416056</v>
      </c>
      <c r="N23" s="116"/>
      <c r="O23" s="116"/>
      <c r="P23" s="116">
        <v>58</v>
      </c>
      <c r="Q23" s="127">
        <f t="shared" si="2"/>
        <v>8.4671532846715323</v>
      </c>
      <c r="R23" s="116"/>
      <c r="S23" s="116"/>
      <c r="T23" s="116"/>
      <c r="U23" s="116"/>
      <c r="V23" s="116">
        <v>1</v>
      </c>
      <c r="W23" s="127">
        <f t="shared" si="3"/>
        <v>0.145985401459854</v>
      </c>
      <c r="X23" s="116"/>
      <c r="Y23" s="116"/>
      <c r="Z23" s="116"/>
      <c r="AA23" s="127">
        <f t="shared" si="4"/>
        <v>0</v>
      </c>
      <c r="AB23" s="116"/>
      <c r="AC23" s="116"/>
      <c r="AD23" s="116">
        <v>13</v>
      </c>
      <c r="AE23" s="127">
        <f t="shared" si="5"/>
        <v>1.8978102189781021</v>
      </c>
      <c r="AF23" s="116"/>
      <c r="AG23" s="116"/>
      <c r="AH23" s="116">
        <v>8</v>
      </c>
      <c r="AI23" s="127">
        <f t="shared" si="6"/>
        <v>1.167883211678832</v>
      </c>
      <c r="AJ23" s="116"/>
      <c r="AK23" s="116"/>
      <c r="AL23" s="116">
        <v>30</v>
      </c>
      <c r="AM23" s="127">
        <f t="shared" si="7"/>
        <v>4.3795620437956204</v>
      </c>
    </row>
    <row r="24" spans="1:39" ht="17.399999999999999">
      <c r="A24" s="85" t="s">
        <v>20</v>
      </c>
      <c r="B24" s="91"/>
      <c r="C24" s="116">
        <v>843</v>
      </c>
      <c r="D24" s="127">
        <v>35.081148564294629</v>
      </c>
      <c r="E24" s="116"/>
      <c r="F24" s="116"/>
      <c r="G24" s="116">
        <v>142</v>
      </c>
      <c r="H24" s="127">
        <f t="shared" si="0"/>
        <v>16.844602609727165</v>
      </c>
      <c r="I24" s="116"/>
      <c r="J24" s="116"/>
      <c r="K24" s="116"/>
      <c r="L24" s="116">
        <v>561</v>
      </c>
      <c r="M24" s="127">
        <f t="shared" si="1"/>
        <v>66.54804270462634</v>
      </c>
      <c r="N24" s="116"/>
      <c r="O24" s="116"/>
      <c r="P24" s="116">
        <v>7</v>
      </c>
      <c r="Q24" s="127">
        <f t="shared" si="2"/>
        <v>0.83036773428232502</v>
      </c>
      <c r="R24" s="116"/>
      <c r="S24" s="116"/>
      <c r="T24" s="116"/>
      <c r="U24" s="116"/>
      <c r="V24" s="116">
        <v>3</v>
      </c>
      <c r="W24" s="127">
        <f t="shared" si="3"/>
        <v>0.35587188612099646</v>
      </c>
      <c r="X24" s="116"/>
      <c r="Y24" s="116"/>
      <c r="Z24" s="116">
        <v>1</v>
      </c>
      <c r="AA24" s="127">
        <f t="shared" si="4"/>
        <v>0.11862396204033215</v>
      </c>
      <c r="AB24" s="116"/>
      <c r="AC24" s="116"/>
      <c r="AD24" s="116">
        <v>17</v>
      </c>
      <c r="AE24" s="127">
        <f t="shared" si="5"/>
        <v>2.0166073546856467</v>
      </c>
      <c r="AF24" s="116"/>
      <c r="AG24" s="116"/>
      <c r="AH24" s="116">
        <v>51</v>
      </c>
      <c r="AI24" s="127">
        <f t="shared" si="6"/>
        <v>6.0498220640569391</v>
      </c>
      <c r="AJ24" s="116"/>
      <c r="AK24" s="116"/>
      <c r="AL24" s="116">
        <v>203</v>
      </c>
      <c r="AM24" s="127">
        <f t="shared" si="7"/>
        <v>24.080664294187425</v>
      </c>
    </row>
    <row r="25" spans="1:39" ht="17.399999999999999">
      <c r="A25" s="85" t="s">
        <v>21</v>
      </c>
      <c r="B25" s="91"/>
      <c r="C25" s="116">
        <v>692</v>
      </c>
      <c r="D25" s="127">
        <v>39.051918735891647</v>
      </c>
      <c r="E25" s="116"/>
      <c r="F25" s="116"/>
      <c r="G25" s="116">
        <v>86</v>
      </c>
      <c r="H25" s="127">
        <f t="shared" si="0"/>
        <v>12.427745664739884</v>
      </c>
      <c r="I25" s="116">
        <v>86</v>
      </c>
      <c r="J25" s="116"/>
      <c r="K25" s="116"/>
      <c r="L25" s="116">
        <v>450</v>
      </c>
      <c r="M25" s="127">
        <f>IF(C25=0,0,L25*100/C25)</f>
        <v>65.028901734104039</v>
      </c>
      <c r="N25" s="116">
        <v>86</v>
      </c>
      <c r="O25" s="116"/>
      <c r="P25" s="116">
        <v>73</v>
      </c>
      <c r="Q25" s="127">
        <f t="shared" si="2"/>
        <v>10.549132947976879</v>
      </c>
      <c r="R25" s="116"/>
      <c r="S25" s="116"/>
      <c r="T25" s="116"/>
      <c r="U25" s="116"/>
      <c r="V25" s="116">
        <v>7</v>
      </c>
      <c r="W25" s="127">
        <f t="shared" si="3"/>
        <v>1.0115606936416186</v>
      </c>
      <c r="X25" s="116"/>
      <c r="Y25" s="116"/>
      <c r="Z25" s="116">
        <v>4</v>
      </c>
      <c r="AA25" s="127">
        <f t="shared" si="4"/>
        <v>0.5780346820809249</v>
      </c>
      <c r="AB25" s="116"/>
      <c r="AC25" s="116"/>
      <c r="AD25" s="116">
        <v>81</v>
      </c>
      <c r="AE25" s="127">
        <f t="shared" si="5"/>
        <v>11.705202312138729</v>
      </c>
      <c r="AF25" s="116"/>
      <c r="AG25" s="116"/>
      <c r="AH25" s="116">
        <v>34</v>
      </c>
      <c r="AI25" s="127">
        <f t="shared" si="6"/>
        <v>4.9132947976878611</v>
      </c>
      <c r="AJ25" s="116"/>
      <c r="AK25" s="116"/>
      <c r="AL25" s="116">
        <v>43</v>
      </c>
      <c r="AM25" s="127">
        <f t="shared" si="7"/>
        <v>6.2138728323699421</v>
      </c>
    </row>
    <row r="26" spans="1:39" ht="17.399999999999999">
      <c r="A26" s="85" t="s">
        <v>22</v>
      </c>
      <c r="B26" s="91"/>
      <c r="C26" s="116">
        <v>771</v>
      </c>
      <c r="D26" s="127">
        <v>19.107806691449813</v>
      </c>
      <c r="E26" s="116"/>
      <c r="F26" s="116"/>
      <c r="G26" s="116">
        <v>237</v>
      </c>
      <c r="H26" s="127">
        <f>IF(C26=0,0,G26*100/C26)</f>
        <v>30.739299610894943</v>
      </c>
      <c r="I26" s="116">
        <v>233</v>
      </c>
      <c r="J26" s="116"/>
      <c r="K26" s="116"/>
      <c r="L26" s="116">
        <v>690</v>
      </c>
      <c r="M26" s="127">
        <f>IF(C26=0,0,L26*100/C26)</f>
        <v>89.494163424124508</v>
      </c>
      <c r="N26" s="116">
        <v>233</v>
      </c>
      <c r="O26" s="116"/>
      <c r="P26" s="116">
        <v>12</v>
      </c>
      <c r="Q26" s="127">
        <f t="shared" si="2"/>
        <v>1.556420233463035</v>
      </c>
      <c r="R26" s="116"/>
      <c r="S26" s="116"/>
      <c r="T26" s="116"/>
      <c r="U26" s="116"/>
      <c r="V26" s="116">
        <v>2</v>
      </c>
      <c r="W26" s="127">
        <f t="shared" si="3"/>
        <v>0.25940337224383919</v>
      </c>
      <c r="X26" s="116"/>
      <c r="Y26" s="116"/>
      <c r="Z26" s="116">
        <v>6</v>
      </c>
      <c r="AA26" s="127">
        <f t="shared" si="4"/>
        <v>0.77821011673151752</v>
      </c>
      <c r="AB26" s="116"/>
      <c r="AC26" s="116"/>
      <c r="AD26" s="116">
        <v>37</v>
      </c>
      <c r="AE26" s="127">
        <f t="shared" si="5"/>
        <v>4.7989623865110245</v>
      </c>
      <c r="AF26" s="116"/>
      <c r="AG26" s="116"/>
      <c r="AH26" s="116">
        <v>5</v>
      </c>
      <c r="AI26" s="127">
        <f t="shared" si="6"/>
        <v>0.64850843060959795</v>
      </c>
      <c r="AJ26" s="116"/>
      <c r="AK26" s="116"/>
      <c r="AL26" s="116">
        <v>19</v>
      </c>
      <c r="AM26" s="127">
        <f t="shared" si="7"/>
        <v>2.4643320363164722</v>
      </c>
    </row>
    <row r="27" spans="1:39" ht="17.399999999999999">
      <c r="A27" s="85" t="s">
        <v>23</v>
      </c>
      <c r="B27" s="91"/>
      <c r="C27" s="116">
        <v>299</v>
      </c>
      <c r="D27" s="127">
        <v>26.205083260297986</v>
      </c>
      <c r="E27" s="116"/>
      <c r="F27" s="116"/>
      <c r="G27" s="116">
        <v>56</v>
      </c>
      <c r="H27" s="127">
        <f t="shared" si="0"/>
        <v>18.729096989966557</v>
      </c>
      <c r="I27" s="116"/>
      <c r="J27" s="116"/>
      <c r="K27" s="116"/>
      <c r="L27" s="116">
        <v>258</v>
      </c>
      <c r="M27" s="127">
        <f t="shared" ref="M27:M33" si="8">IF(C27=0,0,L27*100/C27)</f>
        <v>86.287625418060202</v>
      </c>
      <c r="N27" s="116"/>
      <c r="O27" s="116"/>
      <c r="P27" s="116">
        <v>15</v>
      </c>
      <c r="Q27" s="127">
        <f t="shared" si="2"/>
        <v>5.0167224080267561</v>
      </c>
      <c r="R27" s="116"/>
      <c r="S27" s="116"/>
      <c r="T27" s="116"/>
      <c r="U27" s="116"/>
      <c r="V27" s="116">
        <v>8</v>
      </c>
      <c r="W27" s="127">
        <f t="shared" si="3"/>
        <v>2.6755852842809364</v>
      </c>
      <c r="X27" s="116"/>
      <c r="Y27" s="116"/>
      <c r="Z27" s="116">
        <v>1</v>
      </c>
      <c r="AA27" s="127">
        <f t="shared" si="4"/>
        <v>0.33444816053511706</v>
      </c>
      <c r="AB27" s="116"/>
      <c r="AC27" s="116"/>
      <c r="AD27" s="116">
        <v>9</v>
      </c>
      <c r="AE27" s="127">
        <f t="shared" si="5"/>
        <v>3.0100334448160537</v>
      </c>
      <c r="AF27" s="116"/>
      <c r="AG27" s="116"/>
      <c r="AH27" s="116">
        <v>1</v>
      </c>
      <c r="AI27" s="127">
        <f t="shared" si="6"/>
        <v>0.33444816053511706</v>
      </c>
      <c r="AJ27" s="116"/>
      <c r="AK27" s="116"/>
      <c r="AL27" s="116">
        <v>7</v>
      </c>
      <c r="AM27" s="127">
        <f t="shared" si="7"/>
        <v>2.3411371237458196</v>
      </c>
    </row>
    <row r="28" spans="1:39" ht="17.399999999999999">
      <c r="A28" s="85" t="s">
        <v>24</v>
      </c>
      <c r="B28" s="91"/>
      <c r="C28" s="116">
        <v>743</v>
      </c>
      <c r="D28" s="127">
        <v>40.9366391184573</v>
      </c>
      <c r="E28" s="116"/>
      <c r="F28" s="116"/>
      <c r="G28" s="116">
        <v>55</v>
      </c>
      <c r="H28" s="127">
        <f t="shared" si="0"/>
        <v>7.4024226110363394</v>
      </c>
      <c r="I28" s="116"/>
      <c r="J28" s="116"/>
      <c r="K28" s="116"/>
      <c r="L28" s="116">
        <v>495</v>
      </c>
      <c r="M28" s="127">
        <f t="shared" si="8"/>
        <v>66.621803499327058</v>
      </c>
      <c r="N28" s="116"/>
      <c r="O28" s="116"/>
      <c r="P28" s="116">
        <v>248</v>
      </c>
      <c r="Q28" s="127">
        <f t="shared" si="2"/>
        <v>33.378196500672949</v>
      </c>
      <c r="R28" s="116"/>
      <c r="S28" s="116"/>
      <c r="T28" s="116"/>
      <c r="U28" s="116"/>
      <c r="V28" s="116">
        <v>4</v>
      </c>
      <c r="W28" s="127">
        <f t="shared" si="3"/>
        <v>0.53835800807537015</v>
      </c>
      <c r="X28" s="116"/>
      <c r="Y28" s="116"/>
      <c r="Z28" s="116">
        <v>8</v>
      </c>
      <c r="AA28" s="127">
        <f t="shared" si="4"/>
        <v>1.0767160161507403</v>
      </c>
      <c r="AB28" s="116"/>
      <c r="AC28" s="116"/>
      <c r="AD28" s="116">
        <v>4</v>
      </c>
      <c r="AE28" s="127">
        <f t="shared" si="5"/>
        <v>0.53835800807537015</v>
      </c>
      <c r="AF28" s="116"/>
      <c r="AG28" s="116"/>
      <c r="AH28" s="116">
        <v>1</v>
      </c>
      <c r="AI28" s="127">
        <f t="shared" si="6"/>
        <v>0.13458950201884254</v>
      </c>
      <c r="AJ28" s="116"/>
      <c r="AK28" s="116"/>
      <c r="AL28" s="116">
        <v>5</v>
      </c>
      <c r="AM28" s="127">
        <f t="shared" si="7"/>
        <v>0.67294751009421261</v>
      </c>
    </row>
    <row r="29" spans="1:39" ht="17.399999999999999">
      <c r="A29" s="85" t="s">
        <v>25</v>
      </c>
      <c r="B29" s="91"/>
      <c r="C29" s="116">
        <v>580</v>
      </c>
      <c r="D29" s="127">
        <v>27.462121212121211</v>
      </c>
      <c r="E29" s="116"/>
      <c r="F29" s="116"/>
      <c r="G29" s="116">
        <v>177</v>
      </c>
      <c r="H29" s="127">
        <f t="shared" si="0"/>
        <v>30.517241379310345</v>
      </c>
      <c r="I29" s="116">
        <v>164</v>
      </c>
      <c r="J29" s="116"/>
      <c r="K29" s="116"/>
      <c r="L29" s="116">
        <v>437</v>
      </c>
      <c r="M29" s="127">
        <f t="shared" si="8"/>
        <v>75.34482758620689</v>
      </c>
      <c r="N29" s="116">
        <v>164</v>
      </c>
      <c r="O29" s="116"/>
      <c r="P29" s="116">
        <v>87</v>
      </c>
      <c r="Q29" s="127">
        <f t="shared" si="2"/>
        <v>15</v>
      </c>
      <c r="R29" s="116"/>
      <c r="S29" s="116"/>
      <c r="T29" s="116"/>
      <c r="U29" s="116"/>
      <c r="V29" s="116"/>
      <c r="W29" s="127">
        <f t="shared" si="3"/>
        <v>0</v>
      </c>
      <c r="X29" s="116"/>
      <c r="Y29" s="116"/>
      <c r="Z29" s="116">
        <v>4</v>
      </c>
      <c r="AA29" s="127">
        <f t="shared" si="4"/>
        <v>0.68965517241379315</v>
      </c>
      <c r="AB29" s="116"/>
      <c r="AC29" s="116"/>
      <c r="AD29" s="116">
        <v>17</v>
      </c>
      <c r="AE29" s="127">
        <f t="shared" si="5"/>
        <v>2.9310344827586206</v>
      </c>
      <c r="AF29" s="116"/>
      <c r="AG29" s="116"/>
      <c r="AH29" s="116">
        <v>16</v>
      </c>
      <c r="AI29" s="127">
        <f t="shared" si="6"/>
        <v>2.7586206896551726</v>
      </c>
      <c r="AJ29" s="116"/>
      <c r="AK29" s="116"/>
      <c r="AL29" s="116">
        <v>19</v>
      </c>
      <c r="AM29" s="127">
        <f t="shared" si="7"/>
        <v>3.2758620689655173</v>
      </c>
    </row>
    <row r="30" spans="1:39" s="89" customFormat="1" ht="17.399999999999999">
      <c r="A30" s="85" t="s">
        <v>26</v>
      </c>
      <c r="B30" s="92"/>
      <c r="C30" s="118">
        <v>372</v>
      </c>
      <c r="D30" s="127">
        <v>36.650246305418719</v>
      </c>
      <c r="E30" s="118"/>
      <c r="F30" s="118"/>
      <c r="G30" s="118">
        <v>55</v>
      </c>
      <c r="H30" s="127">
        <f t="shared" si="0"/>
        <v>14.78494623655914</v>
      </c>
      <c r="I30" s="118">
        <v>31</v>
      </c>
      <c r="J30" s="118"/>
      <c r="K30" s="118"/>
      <c r="L30" s="118">
        <v>246</v>
      </c>
      <c r="M30" s="127">
        <f t="shared" si="8"/>
        <v>66.129032258064512</v>
      </c>
      <c r="N30" s="118">
        <v>31</v>
      </c>
      <c r="O30" s="118"/>
      <c r="P30" s="118">
        <v>11</v>
      </c>
      <c r="Q30" s="127">
        <f t="shared" si="2"/>
        <v>2.956989247311828</v>
      </c>
      <c r="R30" s="118"/>
      <c r="S30" s="118"/>
      <c r="T30" s="118"/>
      <c r="U30" s="118"/>
      <c r="V30" s="118">
        <v>4</v>
      </c>
      <c r="W30" s="127">
        <f t="shared" si="3"/>
        <v>1.075268817204301</v>
      </c>
      <c r="X30" s="118"/>
      <c r="Y30" s="118"/>
      <c r="Z30" s="118"/>
      <c r="AA30" s="127">
        <f t="shared" si="4"/>
        <v>0</v>
      </c>
      <c r="AB30" s="118"/>
      <c r="AC30" s="118"/>
      <c r="AD30" s="118">
        <v>23</v>
      </c>
      <c r="AE30" s="127">
        <f t="shared" si="5"/>
        <v>6.182795698924731</v>
      </c>
      <c r="AF30" s="118"/>
      <c r="AG30" s="118"/>
      <c r="AH30" s="118">
        <v>45</v>
      </c>
      <c r="AI30" s="127">
        <f t="shared" si="6"/>
        <v>12.096774193548388</v>
      </c>
      <c r="AJ30" s="118"/>
      <c r="AK30" s="118"/>
      <c r="AL30" s="118">
        <v>43</v>
      </c>
      <c r="AM30" s="127">
        <f t="shared" si="7"/>
        <v>11.559139784946236</v>
      </c>
    </row>
    <row r="31" spans="1:39" ht="17.399999999999999">
      <c r="A31" s="85" t="s">
        <v>27</v>
      </c>
      <c r="B31" s="91"/>
      <c r="C31" s="116">
        <v>603</v>
      </c>
      <c r="D31" s="127">
        <v>24.865979381443299</v>
      </c>
      <c r="E31" s="116"/>
      <c r="F31" s="116"/>
      <c r="G31" s="116">
        <v>109</v>
      </c>
      <c r="H31" s="127">
        <f t="shared" si="0"/>
        <v>18.076285240464344</v>
      </c>
      <c r="I31" s="116"/>
      <c r="J31" s="116"/>
      <c r="K31" s="116"/>
      <c r="L31" s="116">
        <v>559</v>
      </c>
      <c r="M31" s="127">
        <f t="shared" si="8"/>
        <v>92.703150912106139</v>
      </c>
      <c r="N31" s="116"/>
      <c r="O31" s="116"/>
      <c r="P31" s="116">
        <v>21</v>
      </c>
      <c r="Q31" s="127">
        <f t="shared" si="2"/>
        <v>3.4825870646766171</v>
      </c>
      <c r="R31" s="116"/>
      <c r="S31" s="116"/>
      <c r="T31" s="116"/>
      <c r="U31" s="116"/>
      <c r="V31" s="116">
        <v>1</v>
      </c>
      <c r="W31" s="127">
        <f t="shared" si="3"/>
        <v>0.16583747927031509</v>
      </c>
      <c r="X31" s="116"/>
      <c r="Y31" s="116"/>
      <c r="Z31" s="116">
        <v>10</v>
      </c>
      <c r="AA31" s="127">
        <f t="shared" si="4"/>
        <v>1.6583747927031509</v>
      </c>
      <c r="AB31" s="116"/>
      <c r="AC31" s="116"/>
      <c r="AD31" s="116">
        <v>4</v>
      </c>
      <c r="AE31" s="127">
        <f t="shared" si="5"/>
        <v>0.66334991708126034</v>
      </c>
      <c r="AF31" s="116"/>
      <c r="AG31" s="116"/>
      <c r="AH31" s="116">
        <v>2</v>
      </c>
      <c r="AI31" s="127">
        <f t="shared" si="6"/>
        <v>0.33167495854063017</v>
      </c>
      <c r="AJ31" s="116"/>
      <c r="AK31" s="116"/>
      <c r="AL31" s="116">
        <v>6</v>
      </c>
      <c r="AM31" s="127">
        <f t="shared" si="7"/>
        <v>0.99502487562189057</v>
      </c>
    </row>
    <row r="32" spans="1:39" ht="17.399999999999999">
      <c r="A32" s="85" t="s">
        <v>28</v>
      </c>
      <c r="B32" s="91"/>
      <c r="C32" s="116">
        <v>390</v>
      </c>
      <c r="D32" s="127">
        <v>9.0951492537313428</v>
      </c>
      <c r="E32" s="116"/>
      <c r="F32" s="116"/>
      <c r="G32" s="116">
        <v>53</v>
      </c>
      <c r="H32" s="127">
        <f t="shared" si="0"/>
        <v>13.589743589743589</v>
      </c>
      <c r="I32" s="116">
        <v>53</v>
      </c>
      <c r="J32" s="116"/>
      <c r="K32" s="116"/>
      <c r="L32" s="116">
        <v>383</v>
      </c>
      <c r="M32" s="127">
        <f t="shared" si="8"/>
        <v>98.205128205128204</v>
      </c>
      <c r="N32" s="116">
        <v>53</v>
      </c>
      <c r="O32" s="116"/>
      <c r="P32" s="116"/>
      <c r="Q32" s="127">
        <f t="shared" si="2"/>
        <v>0</v>
      </c>
      <c r="R32" s="116"/>
      <c r="S32" s="116"/>
      <c r="T32" s="116"/>
      <c r="U32" s="116"/>
      <c r="V32" s="116"/>
      <c r="W32" s="127">
        <f t="shared" si="3"/>
        <v>0</v>
      </c>
      <c r="X32" s="116"/>
      <c r="Y32" s="116"/>
      <c r="Z32" s="116">
        <v>1</v>
      </c>
      <c r="AA32" s="127">
        <f t="shared" si="4"/>
        <v>0.25641025641025639</v>
      </c>
      <c r="AB32" s="116"/>
      <c r="AC32" s="116"/>
      <c r="AD32" s="116">
        <v>5</v>
      </c>
      <c r="AE32" s="127">
        <f t="shared" si="5"/>
        <v>1.2820512820512822</v>
      </c>
      <c r="AF32" s="116"/>
      <c r="AG32" s="116"/>
      <c r="AH32" s="116">
        <v>2</v>
      </c>
      <c r="AI32" s="127">
        <f t="shared" si="6"/>
        <v>0.51282051282051277</v>
      </c>
      <c r="AJ32" s="116"/>
      <c r="AK32" s="116"/>
      <c r="AL32" s="116"/>
      <c r="AM32" s="127">
        <f t="shared" si="7"/>
        <v>0</v>
      </c>
    </row>
    <row r="33" spans="1:39" ht="17.399999999999999">
      <c r="A33" s="85" t="s">
        <v>29</v>
      </c>
      <c r="B33" s="91"/>
      <c r="C33" s="93">
        <f>SUM(C8:C32)</f>
        <v>20380</v>
      </c>
      <c r="D33" s="127">
        <v>30.357196055649894</v>
      </c>
      <c r="E33" s="93">
        <f>SUM(E8:E32)</f>
        <v>0</v>
      </c>
      <c r="F33" s="93">
        <f>SUM(F8:F32)</f>
        <v>0</v>
      </c>
      <c r="G33" s="93">
        <f>SUM(G8:G32)</f>
        <v>3333</v>
      </c>
      <c r="H33" s="127">
        <f t="shared" si="0"/>
        <v>16.354268891069676</v>
      </c>
      <c r="I33" s="93"/>
      <c r="J33" s="93">
        <f>SUM(J8:J32)</f>
        <v>0</v>
      </c>
      <c r="K33" s="93">
        <f>SUM(K8:K32)</f>
        <v>0</v>
      </c>
      <c r="L33" s="93">
        <f>SUM(L8:L32)</f>
        <v>14922</v>
      </c>
      <c r="M33" s="127">
        <f t="shared" si="8"/>
        <v>73.218842001962713</v>
      </c>
      <c r="N33" s="93">
        <v>1488</v>
      </c>
      <c r="O33" s="93">
        <f>SUM(O8:O32)</f>
        <v>0</v>
      </c>
      <c r="P33" s="93">
        <f>SUM(P8:P32)</f>
        <v>1829</v>
      </c>
      <c r="Q33" s="127">
        <f t="shared" si="2"/>
        <v>8.974484789008832</v>
      </c>
      <c r="R33" s="93">
        <f>SUM(R8:R32)</f>
        <v>0</v>
      </c>
      <c r="S33" s="93">
        <f>SUM(S8:S32)</f>
        <v>0</v>
      </c>
      <c r="T33" s="93"/>
      <c r="U33" s="93"/>
      <c r="V33" s="93">
        <f>SUM(V8:V32)</f>
        <v>182</v>
      </c>
      <c r="W33" s="127">
        <f t="shared" si="3"/>
        <v>0.89303238469087343</v>
      </c>
      <c r="X33" s="93">
        <f>SUM(X8:X32)</f>
        <v>0</v>
      </c>
      <c r="Y33" s="93">
        <f>SUM(Y8:Y32)</f>
        <v>0</v>
      </c>
      <c r="Z33" s="93">
        <f>SUM(Z8:Z32)</f>
        <v>203</v>
      </c>
      <c r="AA33" s="127">
        <f t="shared" si="4"/>
        <v>0.99607458292443574</v>
      </c>
      <c r="AB33" s="93">
        <f>SUM(AB8:AB32)</f>
        <v>0</v>
      </c>
      <c r="AC33" s="93">
        <f>SUM(AC8:AC32)</f>
        <v>0</v>
      </c>
      <c r="AD33" s="93">
        <f>SUM(AD8:AD32)</f>
        <v>1384</v>
      </c>
      <c r="AE33" s="127">
        <f t="shared" si="5"/>
        <v>6.7909715407262023</v>
      </c>
      <c r="AF33" s="93">
        <f>SUM(AF8:AF32)</f>
        <v>0</v>
      </c>
      <c r="AG33" s="93">
        <f>SUM(AG8:AG32)</f>
        <v>0</v>
      </c>
      <c r="AH33" s="93">
        <f>SUM(AH8:AH32)</f>
        <v>676</v>
      </c>
      <c r="AI33" s="127">
        <f t="shared" si="6"/>
        <v>3.3169774288518155</v>
      </c>
      <c r="AJ33" s="93">
        <f>SUM(AJ8:AJ32)</f>
        <v>0</v>
      </c>
      <c r="AK33" s="93">
        <f>SUM(AK8:AK32)</f>
        <v>0</v>
      </c>
      <c r="AL33" s="93">
        <f>SUM(AL8:AL32)</f>
        <v>1160</v>
      </c>
      <c r="AM33" s="127">
        <f t="shared" si="7"/>
        <v>5.6918547595682041</v>
      </c>
    </row>
    <row r="34" spans="1:39" ht="17.399999999999999">
      <c r="A34" s="63"/>
      <c r="B34" s="6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</row>
    <row r="35" spans="1:39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</row>
  </sheetData>
  <mergeCells count="9">
    <mergeCell ref="AD5:AE5"/>
    <mergeCell ref="AH5:AI5"/>
    <mergeCell ref="AL5:AM5"/>
    <mergeCell ref="P4:AM4"/>
    <mergeCell ref="A4:A7"/>
    <mergeCell ref="V5:Y5"/>
    <mergeCell ref="P5:S5"/>
    <mergeCell ref="Z5:AA5"/>
    <mergeCell ref="L5:M5"/>
  </mergeCells>
  <phoneticPr fontId="3" type="noConversion"/>
  <pageMargins left="0.75" right="0.75" top="1" bottom="1" header="0.5" footer="0.5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A2" sqref="A2:K2"/>
    </sheetView>
  </sheetViews>
  <sheetFormatPr defaultRowHeight="13.2"/>
  <cols>
    <col min="1" max="1" width="18.33203125" customWidth="1"/>
    <col min="2" max="2" width="9.109375" hidden="1" customWidth="1"/>
  </cols>
  <sheetData>
    <row r="1" spans="1:11">
      <c r="A1" s="245" t="s">
        <v>225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3.8" thickBo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>
      <c r="A3" s="26" t="s">
        <v>50</v>
      </c>
      <c r="C3" s="19" t="s">
        <v>76</v>
      </c>
      <c r="D3" s="20"/>
      <c r="E3" s="20"/>
      <c r="F3" s="21"/>
      <c r="G3" s="19" t="s">
        <v>78</v>
      </c>
      <c r="H3" s="20"/>
      <c r="I3" s="20"/>
      <c r="J3" s="21"/>
      <c r="K3" s="26" t="s">
        <v>82</v>
      </c>
    </row>
    <row r="4" spans="1:11">
      <c r="A4" s="27"/>
      <c r="C4" s="22" t="s">
        <v>77</v>
      </c>
      <c r="D4" s="10"/>
      <c r="E4" s="10"/>
      <c r="F4" s="23"/>
      <c r="G4" s="22" t="s">
        <v>79</v>
      </c>
      <c r="H4" s="10"/>
      <c r="I4" s="10"/>
      <c r="J4" s="23"/>
      <c r="K4" s="27" t="s">
        <v>81</v>
      </c>
    </row>
    <row r="5" spans="1:11">
      <c r="A5" s="27"/>
      <c r="C5" s="22"/>
      <c r="D5" s="10"/>
      <c r="E5" s="10"/>
      <c r="F5" s="23"/>
      <c r="G5" s="22" t="s">
        <v>80</v>
      </c>
      <c r="H5" s="10"/>
      <c r="I5" s="10"/>
      <c r="J5" s="23"/>
      <c r="K5" s="27"/>
    </row>
    <row r="6" spans="1:11" ht="15.6">
      <c r="A6" s="30" t="s">
        <v>5</v>
      </c>
      <c r="B6" s="6"/>
      <c r="C6" s="239">
        <v>2589</v>
      </c>
      <c r="D6" s="240"/>
      <c r="E6" s="240"/>
      <c r="F6" s="241"/>
      <c r="G6" s="239">
        <v>2551</v>
      </c>
      <c r="H6" s="240"/>
      <c r="I6" s="240"/>
      <c r="J6" s="241"/>
      <c r="K6" s="123">
        <v>98.532251834685212</v>
      </c>
    </row>
    <row r="7" spans="1:11" ht="15.6">
      <c r="A7" s="30" t="s">
        <v>6</v>
      </c>
      <c r="B7" s="6"/>
      <c r="C7" s="239">
        <v>1245</v>
      </c>
      <c r="D7" s="240"/>
      <c r="E7" s="240"/>
      <c r="F7" s="241"/>
      <c r="G7" s="239">
        <v>1245</v>
      </c>
      <c r="H7" s="240"/>
      <c r="I7" s="240"/>
      <c r="J7" s="241"/>
      <c r="K7" s="123">
        <v>100</v>
      </c>
    </row>
    <row r="8" spans="1:11" ht="15.6">
      <c r="A8" s="30" t="s">
        <v>7</v>
      </c>
      <c r="B8" s="6"/>
      <c r="C8" s="239">
        <v>4165</v>
      </c>
      <c r="D8" s="240"/>
      <c r="E8" s="240"/>
      <c r="F8" s="241"/>
      <c r="G8" s="239">
        <v>4165</v>
      </c>
      <c r="H8" s="240"/>
      <c r="I8" s="240"/>
      <c r="J8" s="241"/>
      <c r="K8" s="123">
        <v>100</v>
      </c>
    </row>
    <row r="9" spans="1:11" ht="15.6">
      <c r="A9" s="30" t="s">
        <v>8</v>
      </c>
      <c r="B9" s="6"/>
      <c r="C9" s="239">
        <v>2548</v>
      </c>
      <c r="D9" s="240"/>
      <c r="E9" s="240"/>
      <c r="F9" s="241"/>
      <c r="G9" s="239">
        <v>2176</v>
      </c>
      <c r="H9" s="240"/>
      <c r="I9" s="240"/>
      <c r="J9" s="241"/>
      <c r="K9" s="123">
        <v>85.400313971742548</v>
      </c>
    </row>
    <row r="10" spans="1:11" ht="15.6">
      <c r="A10" s="30" t="s">
        <v>9</v>
      </c>
      <c r="B10" s="6"/>
      <c r="C10" s="239">
        <v>1609</v>
      </c>
      <c r="D10" s="240"/>
      <c r="E10" s="240"/>
      <c r="F10" s="241"/>
      <c r="G10" s="239">
        <v>1609</v>
      </c>
      <c r="H10" s="240"/>
      <c r="I10" s="240"/>
      <c r="J10" s="241"/>
      <c r="K10" s="123">
        <v>100</v>
      </c>
    </row>
    <row r="11" spans="1:11" ht="15.6">
      <c r="A11" s="30" t="s">
        <v>10</v>
      </c>
      <c r="B11" s="6"/>
      <c r="C11" s="239">
        <v>683</v>
      </c>
      <c r="D11" s="240"/>
      <c r="E11" s="240"/>
      <c r="F11" s="241"/>
      <c r="G11" s="239">
        <v>683</v>
      </c>
      <c r="H11" s="240"/>
      <c r="I11" s="240"/>
      <c r="J11" s="241"/>
      <c r="K11" s="123">
        <v>100</v>
      </c>
    </row>
    <row r="12" spans="1:11" ht="15.6">
      <c r="A12" s="30" t="s">
        <v>11</v>
      </c>
      <c r="B12" s="6"/>
      <c r="C12" s="239">
        <v>2465</v>
      </c>
      <c r="D12" s="240"/>
      <c r="E12" s="240"/>
      <c r="F12" s="241"/>
      <c r="G12" s="239">
        <v>2465</v>
      </c>
      <c r="H12" s="240"/>
      <c r="I12" s="240"/>
      <c r="J12" s="241"/>
      <c r="K12" s="123">
        <v>100</v>
      </c>
    </row>
    <row r="13" spans="1:11" s="89" customFormat="1" ht="15.6">
      <c r="A13" s="30" t="s">
        <v>41</v>
      </c>
      <c r="B13" s="90"/>
      <c r="C13" s="242">
        <v>1289</v>
      </c>
      <c r="D13" s="243"/>
      <c r="E13" s="243"/>
      <c r="F13" s="244"/>
      <c r="G13" s="242">
        <v>1289</v>
      </c>
      <c r="H13" s="243"/>
      <c r="I13" s="243"/>
      <c r="J13" s="244"/>
      <c r="K13" s="123">
        <v>100</v>
      </c>
    </row>
    <row r="14" spans="1:11" ht="15.6">
      <c r="A14" s="30" t="s">
        <v>12</v>
      </c>
      <c r="B14" s="6"/>
      <c r="C14" s="239">
        <v>2778</v>
      </c>
      <c r="D14" s="240"/>
      <c r="E14" s="240"/>
      <c r="F14" s="241"/>
      <c r="G14" s="239">
        <v>2668</v>
      </c>
      <c r="H14" s="240"/>
      <c r="I14" s="240"/>
      <c r="J14" s="241"/>
      <c r="K14" s="123">
        <v>96.040316774658024</v>
      </c>
    </row>
    <row r="15" spans="1:11" ht="15.6">
      <c r="A15" s="30" t="s">
        <v>13</v>
      </c>
      <c r="B15" s="6"/>
      <c r="C15" s="239">
        <v>1330</v>
      </c>
      <c r="D15" s="240"/>
      <c r="E15" s="240"/>
      <c r="F15" s="241"/>
      <c r="G15" s="239">
        <v>1318</v>
      </c>
      <c r="H15" s="240"/>
      <c r="I15" s="240"/>
      <c r="J15" s="241"/>
      <c r="K15" s="123">
        <v>99.097744360902254</v>
      </c>
    </row>
    <row r="16" spans="1:11" ht="15.6">
      <c r="A16" s="30" t="s">
        <v>14</v>
      </c>
      <c r="B16" s="6"/>
      <c r="C16" s="239">
        <v>813</v>
      </c>
      <c r="D16" s="240"/>
      <c r="E16" s="240"/>
      <c r="F16" s="241"/>
      <c r="G16" s="239">
        <v>813</v>
      </c>
      <c r="H16" s="240"/>
      <c r="I16" s="240"/>
      <c r="J16" s="241"/>
      <c r="K16" s="123">
        <v>100</v>
      </c>
    </row>
    <row r="17" spans="1:11" ht="15.6">
      <c r="A17" s="30" t="s">
        <v>15</v>
      </c>
      <c r="B17" s="6"/>
      <c r="C17" s="239">
        <v>1445</v>
      </c>
      <c r="D17" s="240"/>
      <c r="E17" s="240"/>
      <c r="F17" s="241"/>
      <c r="G17" s="239">
        <v>1445</v>
      </c>
      <c r="H17" s="240"/>
      <c r="I17" s="240"/>
      <c r="J17" s="241"/>
      <c r="K17" s="123">
        <v>100</v>
      </c>
    </row>
    <row r="18" spans="1:11" ht="15.6">
      <c r="A18" s="30" t="s">
        <v>16</v>
      </c>
      <c r="B18" s="6"/>
      <c r="C18" s="239">
        <v>1706</v>
      </c>
      <c r="D18" s="240"/>
      <c r="E18" s="240"/>
      <c r="F18" s="241"/>
      <c r="G18" s="239">
        <v>1705</v>
      </c>
      <c r="H18" s="240"/>
      <c r="I18" s="240"/>
      <c r="J18" s="241"/>
      <c r="K18" s="123">
        <v>99.941383352872222</v>
      </c>
    </row>
    <row r="19" spans="1:11" ht="15.6">
      <c r="A19" s="30" t="s">
        <v>17</v>
      </c>
      <c r="B19" s="6"/>
      <c r="C19" s="239">
        <v>1273</v>
      </c>
      <c r="D19" s="240"/>
      <c r="E19" s="240"/>
      <c r="F19" s="241"/>
      <c r="G19" s="239">
        <v>1273</v>
      </c>
      <c r="H19" s="240"/>
      <c r="I19" s="240"/>
      <c r="J19" s="241"/>
      <c r="K19" s="123">
        <v>100</v>
      </c>
    </row>
    <row r="20" spans="1:11" s="89" customFormat="1" ht="15.6">
      <c r="A20" s="30" t="s">
        <v>18</v>
      </c>
      <c r="B20" s="90"/>
      <c r="C20" s="242">
        <v>1852</v>
      </c>
      <c r="D20" s="243"/>
      <c r="E20" s="243"/>
      <c r="F20" s="244"/>
      <c r="G20" s="242">
        <v>724</v>
      </c>
      <c r="H20" s="243"/>
      <c r="I20" s="243"/>
      <c r="J20" s="244"/>
      <c r="K20" s="123">
        <v>39.092872570194388</v>
      </c>
    </row>
    <row r="21" spans="1:11" ht="15.6">
      <c r="A21" s="30" t="s">
        <v>19</v>
      </c>
      <c r="B21" s="6"/>
      <c r="C21" s="239">
        <v>1955</v>
      </c>
      <c r="D21" s="240"/>
      <c r="E21" s="240"/>
      <c r="F21" s="241"/>
      <c r="G21" s="239">
        <v>1955</v>
      </c>
      <c r="H21" s="240"/>
      <c r="I21" s="240"/>
      <c r="J21" s="241"/>
      <c r="K21" s="123">
        <v>100</v>
      </c>
    </row>
    <row r="22" spans="1:11" ht="15.6">
      <c r="A22" s="30" t="s">
        <v>20</v>
      </c>
      <c r="B22" s="6"/>
      <c r="C22" s="239">
        <f>1665+209</f>
        <v>1874</v>
      </c>
      <c r="D22" s="240"/>
      <c r="E22" s="240"/>
      <c r="F22" s="241"/>
      <c r="G22" s="239">
        <v>1874</v>
      </c>
      <c r="H22" s="240"/>
      <c r="I22" s="240"/>
      <c r="J22" s="241"/>
      <c r="K22" s="123">
        <v>100</v>
      </c>
    </row>
    <row r="23" spans="1:11" ht="15.6">
      <c r="A23" s="30" t="s">
        <v>21</v>
      </c>
      <c r="B23" s="6"/>
      <c r="C23" s="239">
        <v>1156</v>
      </c>
      <c r="D23" s="240"/>
      <c r="E23" s="240"/>
      <c r="F23" s="241"/>
      <c r="G23" s="239">
        <v>1150</v>
      </c>
      <c r="H23" s="240"/>
      <c r="I23" s="240"/>
      <c r="J23" s="241"/>
      <c r="K23" s="123">
        <v>99.48096885813149</v>
      </c>
    </row>
    <row r="24" spans="1:11" ht="15.6">
      <c r="A24" s="30" t="s">
        <v>22</v>
      </c>
      <c r="B24" s="6"/>
      <c r="C24" s="239">
        <v>2543</v>
      </c>
      <c r="D24" s="240"/>
      <c r="E24" s="240"/>
      <c r="F24" s="241"/>
      <c r="G24" s="239">
        <v>2178</v>
      </c>
      <c r="H24" s="240"/>
      <c r="I24" s="240"/>
      <c r="J24" s="241"/>
      <c r="K24" s="123">
        <v>85.646873771136455</v>
      </c>
    </row>
    <row r="25" spans="1:11" ht="15.6">
      <c r="A25" s="30" t="s">
        <v>23</v>
      </c>
      <c r="B25" s="6"/>
      <c r="C25" s="239">
        <v>1826</v>
      </c>
      <c r="D25" s="240"/>
      <c r="E25" s="240"/>
      <c r="F25" s="241"/>
      <c r="G25" s="239">
        <v>1649</v>
      </c>
      <c r="H25" s="240"/>
      <c r="I25" s="240"/>
      <c r="J25" s="241"/>
      <c r="K25" s="123">
        <v>90.306681270536686</v>
      </c>
    </row>
    <row r="26" spans="1:11" ht="15.6">
      <c r="A26" s="30" t="s">
        <v>24</v>
      </c>
      <c r="B26" s="6"/>
      <c r="C26" s="239">
        <v>1022</v>
      </c>
      <c r="D26" s="240"/>
      <c r="E26" s="240"/>
      <c r="F26" s="241"/>
      <c r="G26" s="239">
        <v>1022</v>
      </c>
      <c r="H26" s="240"/>
      <c r="I26" s="240"/>
      <c r="J26" s="241"/>
      <c r="K26" s="123">
        <v>100</v>
      </c>
    </row>
    <row r="27" spans="1:11" ht="15.6">
      <c r="A27" s="30" t="s">
        <v>25</v>
      </c>
      <c r="B27" s="6"/>
      <c r="C27" s="239">
        <v>1707</v>
      </c>
      <c r="D27" s="240"/>
      <c r="E27" s="240"/>
      <c r="F27" s="241"/>
      <c r="G27" s="239">
        <v>1707</v>
      </c>
      <c r="H27" s="240"/>
      <c r="I27" s="240"/>
      <c r="J27" s="241"/>
      <c r="K27" s="123">
        <v>100</v>
      </c>
    </row>
    <row r="28" spans="1:11" ht="15.6">
      <c r="A28" s="30" t="s">
        <v>26</v>
      </c>
      <c r="B28" s="6"/>
      <c r="C28" s="239">
        <v>534</v>
      </c>
      <c r="D28" s="240"/>
      <c r="E28" s="240"/>
      <c r="F28" s="241"/>
      <c r="G28" s="239">
        <v>534</v>
      </c>
      <c r="H28" s="240"/>
      <c r="I28" s="240"/>
      <c r="J28" s="241"/>
      <c r="K28" s="123">
        <v>100</v>
      </c>
    </row>
    <row r="29" spans="1:11" ht="15.6">
      <c r="A29" s="30" t="s">
        <v>27</v>
      </c>
      <c r="B29" s="6"/>
      <c r="C29" s="239">
        <v>1490</v>
      </c>
      <c r="D29" s="240"/>
      <c r="E29" s="240"/>
      <c r="F29" s="241"/>
      <c r="G29" s="239">
        <v>1459</v>
      </c>
      <c r="H29" s="240"/>
      <c r="I29" s="240"/>
      <c r="J29" s="241"/>
      <c r="K29" s="123">
        <v>97.919463087248317</v>
      </c>
    </row>
    <row r="30" spans="1:11" ht="15.6">
      <c r="A30" s="30" t="s">
        <v>28</v>
      </c>
      <c r="B30" s="6"/>
      <c r="C30" s="239">
        <v>2991</v>
      </c>
      <c r="D30" s="240"/>
      <c r="E30" s="240"/>
      <c r="F30" s="241"/>
      <c r="G30" s="239">
        <v>1458</v>
      </c>
      <c r="H30" s="240"/>
      <c r="I30" s="240"/>
      <c r="J30" s="241"/>
      <c r="K30" s="123">
        <v>48.746238716148447</v>
      </c>
    </row>
    <row r="31" spans="1:11" ht="15.6">
      <c r="A31" s="30" t="s">
        <v>29</v>
      </c>
      <c r="B31" s="6"/>
      <c r="C31" s="239">
        <f>SUM(C6:F30)</f>
        <v>44888</v>
      </c>
      <c r="D31" s="240"/>
      <c r="E31" s="240"/>
      <c r="F31" s="241"/>
      <c r="G31" s="239">
        <v>41115</v>
      </c>
      <c r="H31" s="240"/>
      <c r="I31" s="240"/>
      <c r="J31" s="241"/>
      <c r="K31" s="123">
        <v>91.594635537337368</v>
      </c>
    </row>
    <row r="38" spans="3:12">
      <c r="C38" s="10"/>
      <c r="D38" s="10"/>
      <c r="E38" s="10"/>
      <c r="F38" s="10"/>
      <c r="G38" s="10"/>
      <c r="H38" s="10"/>
      <c r="I38" s="10"/>
      <c r="J38" s="10"/>
      <c r="K38" s="10"/>
      <c r="L38" s="10"/>
    </row>
  </sheetData>
  <mergeCells count="54">
    <mergeCell ref="A2:K2"/>
    <mergeCell ref="A1:K1"/>
    <mergeCell ref="G26:J26"/>
    <mergeCell ref="G27:J27"/>
    <mergeCell ref="G28:J28"/>
    <mergeCell ref="G14:J14"/>
    <mergeCell ref="G15:J15"/>
    <mergeCell ref="G16:J16"/>
    <mergeCell ref="G17:J17"/>
    <mergeCell ref="G18:J18"/>
    <mergeCell ref="G19:J19"/>
    <mergeCell ref="C18:F18"/>
    <mergeCell ref="C19:F19"/>
    <mergeCell ref="C20:F20"/>
    <mergeCell ref="C21:F21"/>
    <mergeCell ref="C22:F22"/>
    <mergeCell ref="G29:J29"/>
    <mergeCell ref="G30:J30"/>
    <mergeCell ref="G31:J31"/>
    <mergeCell ref="G20:J20"/>
    <mergeCell ref="G21:J21"/>
    <mergeCell ref="G22:J22"/>
    <mergeCell ref="G23:J23"/>
    <mergeCell ref="G24:J24"/>
    <mergeCell ref="G25:J25"/>
    <mergeCell ref="C30:F30"/>
    <mergeCell ref="C31:F31"/>
    <mergeCell ref="G6:J6"/>
    <mergeCell ref="G7:J7"/>
    <mergeCell ref="G8:J8"/>
    <mergeCell ref="G9:J9"/>
    <mergeCell ref="G10:J10"/>
    <mergeCell ref="G11:J11"/>
    <mergeCell ref="G12:J12"/>
    <mergeCell ref="G13:J13"/>
    <mergeCell ref="C24:F24"/>
    <mergeCell ref="C25:F25"/>
    <mergeCell ref="C26:F26"/>
    <mergeCell ref="C27:F27"/>
    <mergeCell ref="C28:F28"/>
    <mergeCell ref="C29:F29"/>
    <mergeCell ref="C23:F23"/>
    <mergeCell ref="C12:F12"/>
    <mergeCell ref="C13:F13"/>
    <mergeCell ref="C14:F14"/>
    <mergeCell ref="C15:F15"/>
    <mergeCell ref="C16:F16"/>
    <mergeCell ref="C17:F17"/>
    <mergeCell ref="C11:F11"/>
    <mergeCell ref="C6:F6"/>
    <mergeCell ref="C7:F7"/>
    <mergeCell ref="C8:F8"/>
    <mergeCell ref="C9:F9"/>
    <mergeCell ref="C10:F10"/>
  </mergeCells>
  <phoneticPr fontId="3" type="noConversion"/>
  <pageMargins left="0.75" right="0.75" top="1" bottom="1" header="0.5" footer="0.5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1</vt:lpstr>
      <vt:lpstr>2 1МОЗ</vt:lpstr>
      <vt:lpstr>2 (2)ДСС</vt:lpstr>
      <vt:lpstr>2 (3)вооз</vt:lpstr>
      <vt:lpstr>2 2МОЗ</vt:lpstr>
      <vt:lpstr>2 2 ЛДВСЕ</vt:lpstr>
      <vt:lpstr>3</vt:lpstr>
      <vt:lpstr> 4</vt:lpstr>
      <vt:lpstr>5</vt:lpstr>
      <vt:lpstr>6</vt:lpstr>
      <vt:lpstr>7</vt:lpstr>
      <vt:lpstr>8</vt:lpstr>
      <vt:lpstr>9</vt:lpstr>
      <vt:lpstr>'1'!Заголовки_для_печати</vt:lpstr>
      <vt:lpstr>'2 (2)ДСС'!Заголовки_для_печати</vt:lpstr>
      <vt:lpstr>'2 (3)вооз'!Заголовки_для_печати</vt:lpstr>
      <vt:lpstr>'2 1МОЗ'!Заголовки_для_печати</vt:lpstr>
      <vt:lpstr>'2 2 ЛДВСЕ'!Заголовки_для_печати</vt:lpstr>
      <vt:lpstr>'2 2МОЗ'!Заголовки_для_печати</vt:lpstr>
      <vt:lpstr>' 4'!Область_печати</vt:lpstr>
      <vt:lpstr>'1'!Область_печати</vt:lpstr>
      <vt:lpstr>'2 2МОЗ'!Область_печати</vt:lpstr>
    </vt:vector>
  </TitlesOfParts>
  <Company>NhT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oooi</dc:creator>
  <cp:lastModifiedBy>OOI2</cp:lastModifiedBy>
  <cp:lastPrinted>2019-07-01T07:54:15Z</cp:lastPrinted>
  <dcterms:created xsi:type="dcterms:W3CDTF">2016-12-22T02:03:11Z</dcterms:created>
  <dcterms:modified xsi:type="dcterms:W3CDTF">2019-07-01T07:54:46Z</dcterms:modified>
</cp:coreProperties>
</file>